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CMO Water\Desktop\"/>
    </mc:Choice>
  </mc:AlternateContent>
  <bookViews>
    <workbookView xWindow="0" yWindow="0" windowWidth="7480" windowHeight="2250" tabRatio="906" activeTab="2"/>
  </bookViews>
  <sheets>
    <sheet name="COVER PG" sheetId="41" r:id="rId1"/>
    <sheet name=" BOQ" sheetId="40" r:id="rId2"/>
    <sheet name="Summaries " sheetId="30" r:id="rId3"/>
  </sheets>
  <definedNames>
    <definedName name="_xlnm.Print_Area" localSheetId="1">' BOQ'!$A$1:$F$309</definedName>
    <definedName name="_xlnm.Print_Area" localSheetId="0">'COVER PG'!$B$1:$F$40</definedName>
    <definedName name="_xlnm.Print_Area" localSheetId="2">'Summaries '!$A$1:$F$46</definedName>
  </definedNames>
  <calcPr calcId="162913"/>
</workbook>
</file>

<file path=xl/calcChain.xml><?xml version="1.0" encoding="utf-8"?>
<calcChain xmlns="http://schemas.openxmlformats.org/spreadsheetml/2006/main">
  <c r="I40" i="30" l="1"/>
  <c r="I42" i="30"/>
  <c r="D168" i="40"/>
  <c r="F19" i="30"/>
  <c r="D96" i="40"/>
  <c r="D64" i="40"/>
  <c r="F23" i="30"/>
  <c r="F259" i="40"/>
  <c r="F224" i="40"/>
  <c r="F218" i="40"/>
  <c r="F249" i="40"/>
  <c r="F254" i="40"/>
  <c r="F293" i="40"/>
  <c r="F17" i="30"/>
  <c r="F130" i="40"/>
  <c r="F138" i="40"/>
  <c r="F139" i="40"/>
  <c r="F141" i="40"/>
  <c r="F23" i="40"/>
  <c r="F309" i="40"/>
  <c r="F54" i="40"/>
  <c r="F9" i="30"/>
  <c r="F24" i="40"/>
  <c r="F30" i="40" s="1"/>
  <c r="F7" i="30" s="1"/>
  <c r="F77" i="40"/>
  <c r="F11" i="30"/>
  <c r="F142" i="40"/>
  <c r="F15" i="30" s="1"/>
  <c r="F21" i="30"/>
  <c r="F106" i="40"/>
  <c r="F13" i="30" s="1"/>
  <c r="F29" i="30" l="1"/>
  <c r="F31" i="30" s="1"/>
  <c r="F33" i="30" s="1"/>
  <c r="F37" i="30" l="1"/>
  <c r="F35" i="30"/>
  <c r="F43" i="30" l="1"/>
  <c r="I44" i="30" s="1"/>
  <c r="I45" i="30" s="1"/>
</calcChain>
</file>

<file path=xl/sharedStrings.xml><?xml version="1.0" encoding="utf-8"?>
<sst xmlns="http://schemas.openxmlformats.org/spreadsheetml/2006/main" count="379" uniqueCount="235">
  <si>
    <t>17</t>
  </si>
  <si>
    <t>CONCRETE WORKS</t>
  </si>
  <si>
    <t xml:space="preserve">BILL NO. 1 : PRELIMINARY AND SUPERVISORY/SUPPORT SERVICES </t>
  </si>
  <si>
    <t>ITEM</t>
  </si>
  <si>
    <t>DESCRIPTION</t>
  </si>
  <si>
    <t xml:space="preserve">UNIT </t>
  </si>
  <si>
    <t>QUANTITY</t>
  </si>
  <si>
    <t>RATE</t>
  </si>
  <si>
    <t>AMOUNT</t>
  </si>
  <si>
    <t>1.01</t>
  </si>
  <si>
    <t>No.</t>
  </si>
  <si>
    <t xml:space="preserve"> </t>
  </si>
  <si>
    <t>Brought forward from previous page</t>
  </si>
  <si>
    <t>%</t>
  </si>
  <si>
    <t xml:space="preserve">BILL NO. 4 :  SITE CLEARANCE AND TOPSOIL STRIPPING </t>
  </si>
  <si>
    <t>m</t>
  </si>
  <si>
    <t xml:space="preserve">BILL NO. 5 :  EARTHWORKS </t>
  </si>
  <si>
    <t>BILL NO. 9 :  PASSAGE OF TRAFFIC</t>
  </si>
  <si>
    <t>BILL NO.  20: ROAD FURNITURE</t>
  </si>
  <si>
    <t>BILL NO .22:  DAYWORKS</t>
  </si>
  <si>
    <t>Plant/Equipment</t>
  </si>
  <si>
    <t>hr.</t>
  </si>
  <si>
    <t>Self -loading wheeled motor scraper of</t>
  </si>
  <si>
    <t>Motor Graders</t>
  </si>
  <si>
    <t>Wheel loader 4WD, articulated:</t>
  </si>
  <si>
    <t xml:space="preserve">     SAE rated bucket capacity.</t>
  </si>
  <si>
    <t xml:space="preserve">    SAE rated bucket capacity.</t>
  </si>
  <si>
    <t>BILL NO. 22 :  DAYWORKS</t>
  </si>
  <si>
    <t>Poker vibrator for concrete, diesel.</t>
  </si>
  <si>
    <t xml:space="preserve">Tip (dump) truck  </t>
  </si>
  <si>
    <t>(a) 10 - 15 Tonne gross weight</t>
  </si>
  <si>
    <t>(b) 16-25 tonne gross weight.</t>
  </si>
  <si>
    <t>LABOUR</t>
  </si>
  <si>
    <t>Unskilled Labour</t>
  </si>
  <si>
    <t>Carpenter/Stone mason</t>
  </si>
  <si>
    <t>Artisan</t>
  </si>
  <si>
    <t>Watchman (all round surveillance)</t>
  </si>
  <si>
    <t>MATERIALS</t>
  </si>
  <si>
    <t>ton.</t>
  </si>
  <si>
    <t>Aggregates for Concrete</t>
  </si>
  <si>
    <t>(a) Sand</t>
  </si>
  <si>
    <t>(b) Coarse</t>
  </si>
  <si>
    <t xml:space="preserve">     (nominal size 10-20)</t>
  </si>
  <si>
    <t>(a) Up to and including 16mm diameter.</t>
  </si>
  <si>
    <t>(b) Over 16mm diameter size.</t>
  </si>
  <si>
    <t>Gabion Mesh</t>
  </si>
  <si>
    <t>(2.0 x 1.0 x 1.0 m)</t>
  </si>
  <si>
    <t>Bill</t>
  </si>
  <si>
    <t xml:space="preserve">PRELIMINARY AND SUPERVISORY/SUPPORT SERVICES </t>
  </si>
  <si>
    <t xml:space="preserve">SITE CLEARANCE AND TOPSOIL STRIPPING </t>
  </si>
  <si>
    <t>EARTHWORKS</t>
  </si>
  <si>
    <t xml:space="preserve">EXCAVATION AND FILLING FOR STRUCTURES </t>
  </si>
  <si>
    <t>CULVERTS AND DRAINAGE WORKS</t>
  </si>
  <si>
    <t xml:space="preserve"> PASSAGE OF TRAFFIC</t>
  </si>
  <si>
    <t>ROAD FURNITURE</t>
  </si>
  <si>
    <t>PC Sum</t>
  </si>
  <si>
    <t>Ordinary Portland cement</t>
  </si>
  <si>
    <t>Provide, erect and maintain publicity signs as directed by the Engineer.</t>
  </si>
  <si>
    <t>Crawler dozers with dozers and hydraulic attachment.</t>
  </si>
  <si>
    <t>(a)  100 - 135 kw rated flywheel power.</t>
  </si>
  <si>
    <t>(b)  136 - 185 kw rated flywheel power.</t>
  </si>
  <si>
    <t>(a) 80 - 110 kw rated flywheel power.</t>
  </si>
  <si>
    <t>(b) 111 -150 kw  rated flywheel power.</t>
  </si>
  <si>
    <t>Vibratory compactor, smooth drum, with a flywheel of about 77 kw capable of generating a centrifugal force of up to 112KN at 30 HZ</t>
  </si>
  <si>
    <t>Pump (inclusive of all houses) and 50 - 80mm delivery.</t>
  </si>
  <si>
    <t>Pick - up 1 tonne gross weight of upto I tonne carrying capacity.</t>
  </si>
  <si>
    <t>Water tanker/bowser self propelled, 5000 - 10,000 I capacity.</t>
  </si>
  <si>
    <t>All items of labour must be priced (see clause 2202 (b) in the specifications) Only the actual time engaged upon the work will be paid for.</t>
  </si>
  <si>
    <t xml:space="preserve">All items of materials must be priced, and in accordance with clause 2202 (c)  requirements of the specifications. </t>
  </si>
  <si>
    <t xml:space="preserve"> As item  5.03 but in hard materials.</t>
  </si>
  <si>
    <t>SUB-TOTAL  (2)</t>
  </si>
  <si>
    <t>SUB TOTAL  (1)</t>
  </si>
  <si>
    <t xml:space="preserve">Note: The rate inserted herein shall include all costs of labour, as well as overtime, travelling, time and cost of  accommodation, social security, contributions, use and maintenance of small tools of trade, supervision,insurance, overheads, profits and </t>
  </si>
  <si>
    <t>22.10</t>
  </si>
  <si>
    <t>22.20</t>
  </si>
  <si>
    <t>22.30</t>
  </si>
  <si>
    <t>As item 22.33 but High  yield steel</t>
  </si>
  <si>
    <t>The rates inserted herein are to include all operational and maintenance costs,fuel, oil, grease drivers/operators wages, supervision overheads and profits.  Only time actually employed upon the work will be measured and the rates shall include for idle time</t>
  </si>
  <si>
    <t>GRAND TOTAL CARRIED FORWARD TO FORM OF BID (SUB-TOTAL 2+3)</t>
  </si>
  <si>
    <t>Add 16% of Sub-Total (2) for V.A.T. - (3)</t>
  </si>
  <si>
    <t>1.04</t>
  </si>
  <si>
    <t>1.05</t>
  </si>
  <si>
    <t>1.06</t>
  </si>
  <si>
    <t>1.07</t>
  </si>
  <si>
    <t>1.08</t>
  </si>
  <si>
    <t>1.09</t>
  </si>
  <si>
    <r>
      <t>m</t>
    </r>
    <r>
      <rPr>
        <vertAlign val="superscript"/>
        <sz val="12"/>
        <rFont val="Arial Narrow"/>
        <family val="2"/>
      </rPr>
      <t>3</t>
    </r>
  </si>
  <si>
    <r>
      <t>m</t>
    </r>
    <r>
      <rPr>
        <vertAlign val="superscript"/>
        <sz val="12"/>
        <rFont val="Arial Narrow"/>
        <family val="2"/>
      </rPr>
      <t>2</t>
    </r>
  </si>
  <si>
    <r>
      <t>(a) upto 15 m</t>
    </r>
    <r>
      <rPr>
        <vertAlign val="superscript"/>
        <sz val="12"/>
        <rFont val="Arial Narrow"/>
        <family val="2"/>
      </rPr>
      <t>3</t>
    </r>
  </si>
  <si>
    <r>
      <t>(b) Upto 25 m</t>
    </r>
    <r>
      <rPr>
        <vertAlign val="superscript"/>
        <sz val="12"/>
        <rFont val="Arial Narrow"/>
        <family val="2"/>
      </rPr>
      <t xml:space="preserve">3 </t>
    </r>
    <r>
      <rPr>
        <sz val="12"/>
        <rFont val="Arial Narrow"/>
        <family val="2"/>
      </rPr>
      <t>struck capacity</t>
    </r>
  </si>
  <si>
    <r>
      <t>Dual - purpose Hydraulic excavator (with a backhoe/ loader) and a rated bucket capacity of  upto 1m</t>
    </r>
    <r>
      <rPr>
        <vertAlign val="superscript"/>
        <sz val="12"/>
        <rFont val="Arial Narrow"/>
        <family val="2"/>
      </rPr>
      <t>3</t>
    </r>
    <r>
      <rPr>
        <sz val="12"/>
        <rFont val="Arial Narrow"/>
        <family val="2"/>
      </rPr>
      <t>.</t>
    </r>
  </si>
  <si>
    <r>
      <t>(a) 1.5 - 2.0 m</t>
    </r>
    <r>
      <rPr>
        <vertAlign val="superscript"/>
        <sz val="12"/>
        <rFont val="Arial Narrow"/>
        <family val="2"/>
      </rPr>
      <t>3</t>
    </r>
  </si>
  <si>
    <r>
      <t>(b) 2.1 - 3.4m</t>
    </r>
    <r>
      <rPr>
        <vertAlign val="superscript"/>
        <sz val="12"/>
        <rFont val="Arial Narrow"/>
        <family val="2"/>
      </rPr>
      <t xml:space="preserve">3 </t>
    </r>
  </si>
  <si>
    <r>
      <t>Concrete mixer of 0.2 - 0.3m</t>
    </r>
    <r>
      <rPr>
        <vertAlign val="superscript"/>
        <sz val="12"/>
        <rFont val="Arial Narrow"/>
        <family val="2"/>
      </rPr>
      <t>3</t>
    </r>
    <r>
      <rPr>
        <sz val="12"/>
        <rFont val="Arial Narrow"/>
        <family val="2"/>
      </rPr>
      <t xml:space="preserve"> (wet capacity)</t>
    </r>
  </si>
  <si>
    <t>1</t>
  </si>
  <si>
    <t>2</t>
  </si>
  <si>
    <t>3</t>
  </si>
  <si>
    <t>Rock fill to Gabions or around structures</t>
  </si>
  <si>
    <t>4.03</t>
  </si>
  <si>
    <t>25.02</t>
  </si>
  <si>
    <t>E.O. Item 7.01 and 7.02 for excavation in hard material</t>
  </si>
  <si>
    <t>E.O. Items 8.01-8.04 for excavation in hard material</t>
  </si>
  <si>
    <t>Provide, lay and joint concrete pipe culverts:</t>
  </si>
  <si>
    <t>(a ) 600mm diameter</t>
  </si>
  <si>
    <t>(b ) 900mm diameter</t>
  </si>
  <si>
    <t>(a) Formwork to edges of slabs</t>
  </si>
  <si>
    <t>(a) High yield not exceeding 16mm diameter</t>
  </si>
  <si>
    <t>(b) High yield exceeding 16mm diameter</t>
  </si>
  <si>
    <t>AMOUNT (KSHS)</t>
  </si>
  <si>
    <t>4.04</t>
  </si>
  <si>
    <t>20.03</t>
  </si>
  <si>
    <t>Plant,water and tender tree seedlings untill firmly established as directed by the engineer</t>
  </si>
  <si>
    <t>Provide Concrete blinding to gabions as per drawings and specifications</t>
  </si>
  <si>
    <t>Supply, lay and compact Rockfill to gabions</t>
  </si>
  <si>
    <t>Provide, lay and fix gabion mesh, 2.7mm thickness as per drawings and specifications</t>
  </si>
  <si>
    <t>Excavation for structures in soft material as per the drawings and specifications</t>
  </si>
  <si>
    <t>Excavation for gabions in soft material as per the drawings and specifications</t>
  </si>
  <si>
    <t>Excavate for gabions in hard material as per the drawings and specifications</t>
  </si>
  <si>
    <t>Excavate for culverts and subsoil drains in soft material as per drawings and specifications</t>
  </si>
  <si>
    <t>Ditto item 8.01 but  for minor drainage structures</t>
  </si>
  <si>
    <t>Ditto item 8.01 but for cut-off drains in soft material</t>
  </si>
  <si>
    <t>Provide and lay selected backfill material as per specifications</t>
  </si>
  <si>
    <t>Provide and lay rockfill below culverts as specified</t>
  </si>
  <si>
    <t>Ditto item 8.10 but concrete Class 15/20 to beds, surrounds and haunches</t>
  </si>
  <si>
    <t>UNIT</t>
  </si>
  <si>
    <t>Provide, cut, bend and fix reinforcement as per drawings and specifications as follows:</t>
  </si>
  <si>
    <t>Provide Unformed surface finish UF2 as per specifications</t>
  </si>
  <si>
    <t>Provide all material, labour , plant etc and lay  blinding concrete Class 15/20 as per the specifications</t>
  </si>
  <si>
    <t>Provide all material, labour , plant etc and lay concrete Class 25/20 as per the specifications</t>
  </si>
  <si>
    <t>in soft material</t>
  </si>
  <si>
    <t xml:space="preserve">Ditto item 8.01 but  for mitre,catchwater and outfall drains </t>
  </si>
  <si>
    <t>BILL NO.7 : EXCAVATION AND FILLING FOR STRUCTURES ( BRIDGES AND BOX CULVERTS)</t>
  </si>
  <si>
    <t>BILL NO.8  CULVERT AND DRAINAGE WORKS</t>
  </si>
  <si>
    <t>(c ) 1200mm diameter</t>
  </si>
  <si>
    <t>Total of Bill 1 carried forward to summary Page</t>
  </si>
  <si>
    <t xml:space="preserve">Total of Bill 4 carried forward to summary </t>
  </si>
  <si>
    <t xml:space="preserve">Total of Bill 5 carried forward to summary </t>
  </si>
  <si>
    <t xml:space="preserve">Total of Bill 7 carried forward to summary </t>
  </si>
  <si>
    <t xml:space="preserve">Total of Bill 8 carried forward to summary </t>
  </si>
  <si>
    <t>Total of Bill 9 carried forward to summary</t>
  </si>
  <si>
    <t>Total of Bill 12 carried forward to summary</t>
  </si>
  <si>
    <t>BILL NO. 17:  C0NCRETE W0RKS - BRIDGES AND B0X CUVERTS</t>
  </si>
  <si>
    <t>Total of Bill 17 carried forward to summary</t>
  </si>
  <si>
    <t xml:space="preserve">Total of Bill 20 carried forward Summary </t>
  </si>
  <si>
    <t>Total of Bill 22 carried forward to next page.</t>
  </si>
  <si>
    <t xml:space="preserve">Total of Bill 22 carried forward Summary </t>
  </si>
  <si>
    <t>No separate payment shall be made for the haulage of material and the cost of such haulage shall be included in the rates and/or prices inserted</t>
  </si>
  <si>
    <t>Excavate and spoil for river training in soft material(Provisional)</t>
  </si>
  <si>
    <t>Provide and lay concrete Class 25/20 culvert headwalls and wingwalls</t>
  </si>
  <si>
    <t>E.O. item 1.04  for the contractor's overheads and profit.</t>
  </si>
  <si>
    <t>E.O. item 1.06  for the contractor's overheads and profit.</t>
  </si>
  <si>
    <t>E.O. item 1.08  for the contractor's overheads and profit.</t>
  </si>
  <si>
    <t>4.01</t>
  </si>
  <si>
    <t>4.02</t>
  </si>
  <si>
    <t>Light bush clearing as directed by the Engineer(Labour based)</t>
  </si>
  <si>
    <t>m2</t>
  </si>
  <si>
    <t>Heavy bush clearing as directed by the Engineer.</t>
  </si>
  <si>
    <t>Clear site on road reserve including  removal  of all growths, bushes,hedges, trees, stumps,  grub up roots, and other deleterious materials and backfill as directed (Mechanical).</t>
  </si>
  <si>
    <t>Cut ,remove and dispose trees (500-1000 mm) in  girth including their stump along road reservenot more.</t>
  </si>
  <si>
    <t>Cut ,remove and dispose trees (&gt;1000 mm) in  girth, measured 1000 mm above the ground level including their stump along road reserve as directed by Engineer.</t>
  </si>
  <si>
    <t>Strip top soil upto 200 m in thickness  along alignment or material  sites including  removal  of all grass and other vegetation,transport to spoil and spread or stock pile for re-use as directed  by the Engineer.</t>
  </si>
  <si>
    <t>m3</t>
  </si>
  <si>
    <t>4.05</t>
  </si>
  <si>
    <t>4.06</t>
  </si>
  <si>
    <t>Allow for the  passage of traffic through the works in compliance with the relevant clauses of the specifications</t>
  </si>
  <si>
    <t>NOTE:  All costs and charges connected with haulage are to be included within the unit rates entered against the items described in this bill quantities.</t>
  </si>
  <si>
    <t>Light grading of existing carriageway to camber,including slopes and ditches as instructed by the Engineer.</t>
  </si>
  <si>
    <t>Heavy grading  without watering and compaction of the existing carriageway to camber,including slopes and ditches as instructed by the Engineer.</t>
  </si>
  <si>
    <t>Heavy grading  with watering and compaction of the existing carriageway to camber,including slopes and ditches as instructed by the Engineer.</t>
  </si>
  <si>
    <t xml:space="preserve">Provide, spread, water and compact approved gravel to a specified thickness at 95% MDD as instructed by the Engineer. </t>
  </si>
  <si>
    <t>BILL NO. 10:  GRADING AND GRAVELLING WORKS.</t>
  </si>
  <si>
    <t>BILL NO.  25 :  Health,Safety and Environment (HSE)</t>
  </si>
  <si>
    <t>Supply and spray water using a 10,000 Litres Water Bowser (To be inspected and approved) for watering of road surface as an Environemtal conservation measure(dust control) as shall be directed by Engineer.</t>
  </si>
  <si>
    <t>Fill in soft material to 95% MDD (AASHTO T99) in layers of 150mm each in accordance with relevant clauses of the specs.</t>
  </si>
  <si>
    <r>
      <t xml:space="preserve">Fill in </t>
    </r>
    <r>
      <rPr>
        <b/>
        <sz val="12"/>
        <rFont val="Arial Narrow"/>
        <family val="2"/>
      </rPr>
      <t>Hard material</t>
    </r>
    <r>
      <rPr>
        <sz val="12"/>
        <rFont val="Arial Narrow"/>
        <family val="2"/>
      </rPr>
      <t xml:space="preserve"> to 95% MDD (AASHTO T99) in layers of 150mm each in accordance with relevant clauses of the specs</t>
    </r>
  </si>
  <si>
    <t>Cut to spoil in soft material in accordance with relevant clauses of the specs. Includes excavations in swampy areas.</t>
  </si>
  <si>
    <t xml:space="preserve">Provide and place rockfill on swampy areas as directed by the Engineer, </t>
  </si>
  <si>
    <t>5.05</t>
  </si>
  <si>
    <t>Provide,place and compact rockfill below and around strucures.</t>
  </si>
  <si>
    <t>Provide and backfill approved material around new structures and compact in layers not exceeding  150mm to Engineer's Approval.</t>
  </si>
  <si>
    <t>Place and fix reinforced concreret edge Mark Post/Bollard of size 150 m by 150 mm by 1200 mm yellow and black painted and as per the drawings or as shall be instructed by the Engineer.</t>
  </si>
  <si>
    <t>GRADING AND GRAVELLING</t>
  </si>
  <si>
    <t xml:space="preserve">Total for  Bill 25 carried forward Summary </t>
  </si>
  <si>
    <t>Provide,lay and fix 200mm thick stone pitching including grout</t>
  </si>
  <si>
    <r>
      <t xml:space="preserve">Note: </t>
    </r>
    <r>
      <rPr>
        <i/>
        <sz val="12"/>
        <color indexed="8"/>
        <rFont val="Arial Narrow"/>
        <family val="2"/>
      </rPr>
      <t>No separate payments shall be made for gravel for blinding or hauling to spoil unsuitable  excavation  materials and the cost  of such shall be included in the rates and prices</t>
    </r>
  </si>
  <si>
    <t>Day</t>
  </si>
  <si>
    <t>Kg</t>
  </si>
  <si>
    <t>km</t>
  </si>
  <si>
    <t>CONSTRUCTION MBULUTINI -NDAUNI DRIFT</t>
  </si>
  <si>
    <t xml:space="preserve">     
 EPUBLIC OF KENYA                            GOVERNMENT OF MAKUENI COUNTY
</t>
  </si>
  <si>
    <t xml:space="preserve">DEPARTMENT OF INFRASTRUCTURE TRANSPORT,PUBLIC WORKS &amp; ENERGY
P.O. BOX 78-90300 MAKUENI Tel No. : 020-2034944
Email: transport@makueni.go.ke
Web: www.makueni.go.ke
</t>
  </si>
  <si>
    <t>SUB COUNTY</t>
  </si>
  <si>
    <t>MAKUENI</t>
  </si>
  <si>
    <t>WARD</t>
  </si>
  <si>
    <t>ENGINEER'S ESTIMATE</t>
  </si>
  <si>
    <t>SCOPE OF WORKS</t>
  </si>
  <si>
    <t>S/NO.</t>
  </si>
  <si>
    <t xml:space="preserve">ITEM </t>
  </si>
  <si>
    <t xml:space="preserve">QUANTITY </t>
  </si>
  <si>
    <t xml:space="preserve">Preliminary Services </t>
  </si>
  <si>
    <t xml:space="preserve">Construction of  a concrete drift </t>
  </si>
  <si>
    <t>Gabion installation ( Protection works)</t>
  </si>
  <si>
    <t>Excavation of Catch water drains</t>
  </si>
  <si>
    <t xml:space="preserve">Installation of Concrete Markpost </t>
  </si>
  <si>
    <t>APPROVAL</t>
  </si>
  <si>
    <t>SIGN</t>
  </si>
  <si>
    <t>DATE</t>
  </si>
  <si>
    <t>MBITINI</t>
  </si>
  <si>
    <t>CONSTRUCTION OF MBULUTINI-NDAUNI DRIFT -100M</t>
  </si>
  <si>
    <t>100M</t>
  </si>
  <si>
    <t>40 Pcs</t>
  </si>
  <si>
    <t>400m</t>
  </si>
  <si>
    <t>8 Pcs</t>
  </si>
  <si>
    <t xml:space="preserve">SUMMARY OF BILLS OF QUANTITIES </t>
  </si>
  <si>
    <t>DESIGNATION</t>
  </si>
  <si>
    <t>Prepared By:</t>
  </si>
  <si>
    <t>Roads inspector</t>
  </si>
  <si>
    <t>Checked By:</t>
  </si>
  <si>
    <t>P.R.E Roads</t>
  </si>
  <si>
    <t>Approved By:</t>
  </si>
  <si>
    <t>Director - IT&amp;PW</t>
  </si>
  <si>
    <t>Issued By:</t>
  </si>
  <si>
    <t>Chief officer- IT&amp;PW</t>
  </si>
  <si>
    <t>Add 0.03% of Subtotal 1 above for Public Procucurement Capacity Building Levy Pursuant to PPRA Circular No. 1 of 2024</t>
  </si>
  <si>
    <t xml:space="preserve">Allow a Prime Cost (P.C) sum of KShs 80,000.00 for materials testing in external laboratory as directed by the engineer. </t>
  </si>
  <si>
    <t>Allow a Prime Cost (P.C) sum of KShs. 123,500.00  for setting out works as instructed by the Engineer.</t>
  </si>
  <si>
    <t>Provide a provisional sum for contract management expenses ( equipment)</t>
  </si>
  <si>
    <t>1.1</t>
  </si>
  <si>
    <t>1.11</t>
  </si>
  <si>
    <t>Add 2% of  Sub-Total 1 of Bills as Provisional Sums for  Contingencies to be Expended in the whole or part as directed by the Engineer in accordance with relevant clauses of Conditions of Contract (2)</t>
  </si>
  <si>
    <t>Allow a Prime Cost (P.C) sum of KShs. 216,125.00 for transport for the Engineer's supervision team.</t>
  </si>
  <si>
    <t>Gravelling</t>
  </si>
  <si>
    <t>0.3km</t>
  </si>
  <si>
    <t>Provide a provisional sum of KShs. 210,000.00 for contract management expenses (design tools and equipment)</t>
  </si>
  <si>
    <t>Note: Provide unit rate for all bill items including items with nil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</si>
</sst>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_-* #,##0_-;\-* #,##0_-;_-* &quot;-&quot;??_-;_-@_-"/>
    <numFmt numFmtId="166" formatCode="_-* #,##0.0_-;\-* #,##0.0_-;_-* &quot;-&quot;??_-;_-@_-"/>
  </numFmts>
  <fonts count="42"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name val="Arial Narrow"/>
      <family val="2"/>
    </font>
    <font>
      <sz val="12"/>
      <name val="Arial Narrow"/>
      <family val="2"/>
    </font>
    <font>
      <vertAlign val="superscript"/>
      <sz val="12"/>
      <name val="Arial Narrow"/>
      <family val="2"/>
    </font>
    <font>
      <u/>
      <sz val="12"/>
      <name val="Arial Narrow"/>
      <family val="2"/>
    </font>
    <font>
      <b/>
      <u/>
      <sz val="12"/>
      <name val="Arial Narrow"/>
      <family val="2"/>
    </font>
    <font>
      <b/>
      <i/>
      <sz val="12"/>
      <name val="Arial Narrow"/>
      <family val="2"/>
    </font>
    <font>
      <sz val="12"/>
      <name val="Helv"/>
    </font>
    <font>
      <b/>
      <sz val="14"/>
      <name val="Helv"/>
    </font>
    <font>
      <sz val="24"/>
      <color indexed="13"/>
      <name val="Helv"/>
    </font>
    <font>
      <sz val="10"/>
      <name val="Arial"/>
      <family val="2"/>
    </font>
    <font>
      <sz val="11"/>
      <color rgb="FF000000"/>
      <name val="Calibri"/>
      <family val="2"/>
      <charset val="204"/>
    </font>
    <font>
      <sz val="10"/>
      <name val="Arial"/>
      <family val="2"/>
    </font>
    <font>
      <b/>
      <sz val="12"/>
      <color rgb="FF000000"/>
      <name val="Arial Narrow"/>
      <family val="2"/>
    </font>
    <font>
      <i/>
      <sz val="12"/>
      <color indexed="8"/>
      <name val="Arial Narrow"/>
      <family val="2"/>
    </font>
    <font>
      <sz val="12"/>
      <color rgb="FF000000"/>
      <name val="Arial Narrow"/>
      <family val="2"/>
    </font>
    <font>
      <sz val="12"/>
      <color rgb="FFFF0000"/>
      <name val="Arial Narrow"/>
      <family val="2"/>
    </font>
    <font>
      <sz val="11"/>
      <color rgb="FF000000"/>
      <name val="Calibri"/>
      <family val="2"/>
    </font>
    <font>
      <b/>
      <sz val="12"/>
      <color rgb="FF17365D"/>
      <name val="Times New Roman"/>
      <family val="1"/>
    </font>
    <font>
      <sz val="11"/>
      <color rgb="FF000000"/>
      <name val="Times New Roman"/>
      <family val="1"/>
    </font>
    <font>
      <b/>
      <sz val="14"/>
      <color rgb="FF000000"/>
      <name val="Times New Roman"/>
      <family val="1"/>
    </font>
    <font>
      <b/>
      <sz val="11"/>
      <color rgb="FF000000"/>
      <name val="Times New Roman"/>
      <family val="1"/>
    </font>
    <font>
      <sz val="14"/>
      <color rgb="FF000000"/>
      <name val="Times New Roman"/>
      <family val="1"/>
    </font>
    <font>
      <sz val="12"/>
      <color rgb="FF000000"/>
      <name val="Times New Roman"/>
      <family val="1"/>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13"/>
      </patternFill>
    </fill>
    <fill>
      <patternFill patternType="solid">
        <fgColor indexed="12"/>
      </patternFill>
    </fill>
  </fills>
  <borders count="1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style="thin">
        <color auto="1"/>
      </right>
      <top style="double">
        <color auto="1"/>
      </top>
      <bottom style="thin">
        <color indexed="64"/>
      </bottom>
      <diagonal/>
    </border>
    <border>
      <left style="thin">
        <color auto="1"/>
      </left>
      <right style="thin">
        <color auto="1"/>
      </right>
      <top style="double">
        <color auto="1"/>
      </top>
      <bottom style="thin">
        <color indexed="64"/>
      </bottom>
      <diagonal/>
    </border>
    <border>
      <left style="thin">
        <color auto="1"/>
      </left>
      <right style="double">
        <color auto="1"/>
      </right>
      <top style="double">
        <color auto="1"/>
      </top>
      <bottom style="thin">
        <color indexed="64"/>
      </bottom>
      <diagonal/>
    </border>
    <border>
      <left style="double">
        <color auto="1"/>
      </left>
      <right style="double">
        <color auto="1"/>
      </right>
      <top style="hair">
        <color auto="1"/>
      </top>
      <bottom style="thin">
        <color indexed="64"/>
      </bottom>
      <diagonal/>
    </border>
    <border>
      <left style="double">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double">
        <color auto="1"/>
      </right>
      <top style="hair">
        <color auto="1"/>
      </top>
      <bottom style="thin">
        <color indexed="64"/>
      </bottom>
      <diagonal/>
    </border>
    <border>
      <left style="double">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style="thin">
        <color auto="1"/>
      </right>
      <top style="thin">
        <color indexed="64"/>
      </top>
      <bottom style="double">
        <color auto="1"/>
      </bottom>
      <diagonal/>
    </border>
    <border>
      <left style="thin">
        <color auto="1"/>
      </left>
      <right style="thin">
        <color auto="1"/>
      </right>
      <top style="thin">
        <color indexed="64"/>
      </top>
      <bottom style="double">
        <color auto="1"/>
      </bottom>
      <diagonal/>
    </border>
    <border>
      <left style="thin">
        <color auto="1"/>
      </left>
      <right style="double">
        <color auto="1"/>
      </right>
      <top style="thin">
        <color indexed="64"/>
      </top>
      <bottom style="double">
        <color auto="1"/>
      </bottom>
      <diagonal/>
    </border>
    <border>
      <left style="double">
        <color auto="1"/>
      </left>
      <right/>
      <top style="thin">
        <color indexed="64"/>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double">
        <color auto="1"/>
      </left>
      <right/>
      <top/>
      <bottom/>
      <diagonal/>
    </border>
    <border>
      <left style="double">
        <color auto="1"/>
      </left>
      <right style="double">
        <color auto="1"/>
      </right>
      <top/>
      <bottom style="hair">
        <color auto="1"/>
      </bottom>
      <diagonal/>
    </border>
    <border>
      <left/>
      <right/>
      <top style="hair">
        <color auto="1"/>
      </top>
      <bottom style="double">
        <color auto="1"/>
      </bottom>
      <diagonal/>
    </border>
    <border>
      <left style="double">
        <color auto="1"/>
      </left>
      <right/>
      <top style="double">
        <color auto="1"/>
      </top>
      <bottom/>
      <diagonal/>
    </border>
    <border>
      <left style="double">
        <color auto="1"/>
      </left>
      <right/>
      <top/>
      <bottom style="thin">
        <color indexed="64"/>
      </bottom>
      <diagonal/>
    </border>
    <border>
      <left/>
      <right style="double">
        <color auto="1"/>
      </right>
      <top/>
      <bottom style="thin">
        <color auto="1"/>
      </bottom>
      <diagonal/>
    </border>
    <border>
      <left/>
      <right style="double">
        <color auto="1"/>
      </right>
      <top/>
      <bottom style="hair">
        <color auto="1"/>
      </bottom>
      <diagonal/>
    </border>
    <border>
      <left style="double">
        <color auto="1"/>
      </left>
      <right/>
      <top style="hair">
        <color indexed="64"/>
      </top>
      <bottom style="hair">
        <color indexed="64"/>
      </bottom>
      <diagonal/>
    </border>
    <border>
      <left/>
      <right style="double">
        <color auto="1"/>
      </right>
      <top style="hair">
        <color auto="1"/>
      </top>
      <bottom style="hair">
        <color auto="1"/>
      </bottom>
      <diagonal/>
    </border>
    <border>
      <left style="double">
        <color auto="1"/>
      </left>
      <right/>
      <top style="hair">
        <color auto="1"/>
      </top>
      <bottom style="double">
        <color auto="1"/>
      </bottom>
      <diagonal/>
    </border>
    <border>
      <left/>
      <right style="double">
        <color auto="1"/>
      </right>
      <top style="hair">
        <color auto="1"/>
      </top>
      <bottom style="double">
        <color auto="1"/>
      </bottom>
      <diagonal/>
    </border>
    <border>
      <left style="double">
        <color auto="1"/>
      </left>
      <right/>
      <top/>
      <bottom style="hair">
        <color auto="1"/>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hair">
        <color auto="1"/>
      </top>
      <bottom/>
      <diagonal/>
    </border>
    <border>
      <left style="double">
        <color auto="1"/>
      </left>
      <right/>
      <top style="hair">
        <color indexed="64"/>
      </top>
      <bottom/>
      <diagonal/>
    </border>
    <border>
      <left/>
      <right/>
      <top style="hair">
        <color indexed="64"/>
      </top>
      <bottom/>
      <diagonal/>
    </border>
    <border>
      <left/>
      <right style="double">
        <color auto="1"/>
      </right>
      <top style="hair">
        <color auto="1"/>
      </top>
      <bottom/>
      <diagonal/>
    </border>
    <border>
      <left style="double">
        <color auto="1"/>
      </left>
      <right style="double">
        <color auto="1"/>
      </right>
      <top style="thin">
        <color auto="1"/>
      </top>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style="double">
        <color auto="1"/>
      </right>
      <top/>
      <bottom/>
      <diagonal/>
    </border>
    <border>
      <left/>
      <right style="double">
        <color auto="1"/>
      </right>
      <top/>
      <bottom/>
      <diagonal/>
    </border>
    <border>
      <left style="double">
        <color auto="1"/>
      </left>
      <right style="double">
        <color auto="1"/>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style="double">
        <color auto="1"/>
      </right>
      <top style="thin">
        <color auto="1"/>
      </top>
      <bottom style="hair">
        <color auto="1"/>
      </bottom>
      <diagonal/>
    </border>
    <border>
      <left style="double">
        <color auto="1"/>
      </left>
      <right/>
      <top style="thin">
        <color auto="1"/>
      </top>
      <bottom style="hair">
        <color auto="1"/>
      </bottom>
      <diagonal/>
    </border>
    <border>
      <left/>
      <right/>
      <top style="thin">
        <color auto="1"/>
      </top>
      <bottom style="hair">
        <color auto="1"/>
      </bottom>
      <diagonal/>
    </border>
    <border>
      <left/>
      <right style="double">
        <color auto="1"/>
      </right>
      <top style="thin">
        <color auto="1"/>
      </top>
      <bottom style="hair">
        <color auto="1"/>
      </bottom>
      <diagonal/>
    </border>
    <border>
      <left style="double">
        <color auto="1"/>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double">
        <color auto="1"/>
      </left>
      <right/>
      <top style="thin">
        <color indexed="64"/>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auto="1"/>
      </left>
      <right style="double">
        <color indexed="64"/>
      </right>
      <top/>
      <bottom/>
      <diagonal/>
    </border>
    <border>
      <left style="double">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thin">
        <color auto="1"/>
      </left>
      <right style="double">
        <color auto="1"/>
      </right>
      <top style="thin">
        <color indexed="64"/>
      </top>
      <bottom style="hair">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thin">
        <color auto="1"/>
      </top>
      <bottom style="double">
        <color indexed="64"/>
      </bottom>
      <diagonal/>
    </border>
    <border>
      <left style="double">
        <color indexed="64"/>
      </left>
      <right style="thin">
        <color indexed="64"/>
      </right>
      <top style="thin">
        <color indexed="64"/>
      </top>
      <bottom style="double">
        <color auto="1"/>
      </bottom>
      <diagonal/>
    </border>
    <border>
      <left style="double">
        <color indexed="64"/>
      </left>
      <right style="thin">
        <color indexed="64"/>
      </right>
      <top/>
      <bottom/>
      <diagonal/>
    </border>
    <border>
      <left/>
      <right/>
      <top style="double">
        <color auto="1"/>
      </top>
      <bottom style="double">
        <color auto="1"/>
      </bottom>
      <diagonal/>
    </border>
    <border>
      <left style="thin">
        <color auto="1"/>
      </left>
      <right style="thin">
        <color rgb="FF000000"/>
      </right>
      <top style="thin">
        <color indexed="64"/>
      </top>
      <bottom style="hair">
        <color auto="1"/>
      </bottom>
      <diagonal/>
    </border>
    <border>
      <left style="thin">
        <color auto="1"/>
      </left>
      <right style="thin">
        <color rgb="FF000000"/>
      </right>
      <top style="hair">
        <color auto="1"/>
      </top>
      <bottom style="hair">
        <color auto="1"/>
      </bottom>
      <diagonal/>
    </border>
    <border>
      <left style="thin">
        <color auto="1"/>
      </left>
      <right/>
      <top style="hair">
        <color auto="1"/>
      </top>
      <bottom style="hair">
        <color auto="1"/>
      </bottom>
      <diagonal/>
    </border>
    <border>
      <left style="thin">
        <color rgb="FF000000"/>
      </left>
      <right style="thin">
        <color rgb="FF000000"/>
      </right>
      <top style="thin">
        <color rgb="FF000000"/>
      </top>
      <bottom style="hair">
        <color auto="1"/>
      </bottom>
      <diagonal/>
    </border>
    <border>
      <left style="thin">
        <color rgb="FF000000"/>
      </left>
      <right style="thin">
        <color rgb="FF000000"/>
      </right>
      <top style="hair">
        <color auto="1"/>
      </top>
      <bottom style="hair">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auto="1"/>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auto="1"/>
      </right>
      <top style="hair">
        <color rgb="FF000000"/>
      </top>
      <bottom style="hair">
        <color rgb="FF000000"/>
      </bottom>
      <diagonal/>
    </border>
    <border>
      <left style="double">
        <color auto="1"/>
      </left>
      <right style="thin">
        <color auto="1"/>
      </right>
      <top style="hair">
        <color rgb="FF000000"/>
      </top>
      <bottom style="hair">
        <color auto="1"/>
      </bottom>
      <diagonal/>
    </border>
    <border>
      <left style="thin">
        <color auto="1"/>
      </left>
      <right style="thin">
        <color auto="1"/>
      </right>
      <top style="hair">
        <color rgb="FF000000"/>
      </top>
      <bottom style="hair">
        <color auto="1"/>
      </bottom>
      <diagonal/>
    </border>
    <border>
      <left/>
      <right style="double">
        <color indexed="64"/>
      </right>
      <top style="double">
        <color indexed="64"/>
      </top>
      <bottom/>
      <diagonal/>
    </border>
    <border>
      <left style="thin">
        <color rgb="FF000000"/>
      </left>
      <right style="thin">
        <color rgb="FF000000"/>
      </right>
      <top style="thin">
        <color indexed="64"/>
      </top>
      <bottom style="thin">
        <color rgb="FF000000"/>
      </bottom>
      <diagonal/>
    </border>
    <border>
      <left style="thin">
        <color auto="1"/>
      </left>
      <right style="thin">
        <color rgb="FF000000"/>
      </right>
      <top style="hair">
        <color auto="1"/>
      </top>
      <bottom style="thin">
        <color indexed="64"/>
      </bottom>
      <diagonal/>
    </border>
    <border>
      <left style="thin">
        <color rgb="FF000000"/>
      </left>
      <right style="thin">
        <color rgb="FF000000"/>
      </right>
      <top style="hair">
        <color auto="1"/>
      </top>
      <bottom style="thin">
        <color indexed="64"/>
      </bottom>
      <diagonal/>
    </border>
    <border>
      <left/>
      <right style="thin">
        <color auto="1"/>
      </right>
      <top/>
      <bottom/>
      <diagonal/>
    </border>
    <border>
      <left style="hair">
        <color indexed="64"/>
      </left>
      <right style="hair">
        <color indexed="64"/>
      </right>
      <top style="hair">
        <color indexed="64"/>
      </top>
      <bottom style="hair">
        <color indexed="64"/>
      </bottom>
      <diagonal/>
    </border>
    <border>
      <left style="thin">
        <color auto="1"/>
      </left>
      <right/>
      <top style="hair">
        <color auto="1"/>
      </top>
      <bottom style="thin">
        <color indexed="64"/>
      </bottom>
      <diagonal/>
    </border>
    <border>
      <left style="thin">
        <color auto="1"/>
      </left>
      <right style="thin">
        <color auto="1"/>
      </right>
      <top/>
      <bottom style="double">
        <color auto="1"/>
      </bottom>
      <diagonal/>
    </border>
    <border>
      <left style="hair">
        <color indexed="64"/>
      </left>
      <right style="thin">
        <color auto="1"/>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auto="1"/>
      </right>
      <top style="hair">
        <color indexed="64"/>
      </top>
      <bottom style="hair">
        <color indexed="64"/>
      </bottom>
      <diagonal/>
    </border>
    <border>
      <left style="hair">
        <color indexed="64"/>
      </left>
      <right style="thin">
        <color auto="1"/>
      </right>
      <top/>
      <bottom style="hair">
        <color indexed="64"/>
      </bottom>
      <diagonal/>
    </border>
    <border>
      <left style="double">
        <color auto="1"/>
      </left>
      <right style="hair">
        <color indexed="64"/>
      </right>
      <top style="hair">
        <color indexed="64"/>
      </top>
      <bottom style="hair">
        <color indexed="64"/>
      </bottom>
      <diagonal/>
    </border>
    <border>
      <left style="double">
        <color auto="1"/>
      </left>
      <right style="hair">
        <color indexed="64"/>
      </right>
      <top/>
      <bottom style="hair">
        <color indexed="64"/>
      </bottom>
      <diagonal/>
    </border>
    <border>
      <left style="hair">
        <color indexed="64"/>
      </left>
      <right style="double">
        <color auto="1"/>
      </right>
      <top style="hair">
        <color indexed="64"/>
      </top>
      <bottom style="hair">
        <color indexed="64"/>
      </bottom>
      <diagonal/>
    </border>
    <border>
      <left style="thin">
        <color auto="1"/>
      </left>
      <right style="thin">
        <color auto="1"/>
      </right>
      <top style="medium">
        <color indexed="64"/>
      </top>
      <bottom style="medium">
        <color indexed="64"/>
      </bottom>
      <diagonal/>
    </border>
    <border>
      <left style="hair">
        <color indexed="64"/>
      </left>
      <right style="hair">
        <color indexed="64"/>
      </right>
      <top/>
      <bottom style="medium">
        <color indexed="64"/>
      </bottom>
      <diagonal/>
    </border>
    <border>
      <left style="thin">
        <color auto="1"/>
      </left>
      <right style="double">
        <color auto="1"/>
      </right>
      <top style="medium">
        <color indexed="64"/>
      </top>
      <bottom style="medium">
        <color indexed="64"/>
      </bottom>
      <diagonal/>
    </border>
    <border>
      <left style="thin">
        <color auto="1"/>
      </left>
      <right style="thin">
        <color auto="1"/>
      </right>
      <top style="medium">
        <color indexed="64"/>
      </top>
      <bottom style="hair">
        <color auto="1"/>
      </bottom>
      <diagonal/>
    </border>
    <border>
      <left style="medium">
        <color indexed="64"/>
      </left>
      <right style="double">
        <color auto="1"/>
      </right>
      <top style="medium">
        <color indexed="64"/>
      </top>
      <bottom style="medium">
        <color indexed="64"/>
      </bottom>
      <diagonal/>
    </border>
    <border>
      <left style="double">
        <color auto="1"/>
      </left>
      <right/>
      <top style="medium">
        <color indexed="64"/>
      </top>
      <bottom style="medium">
        <color indexed="64"/>
      </bottom>
      <diagonal/>
    </border>
    <border>
      <left/>
      <right/>
      <top style="medium">
        <color indexed="64"/>
      </top>
      <bottom style="medium">
        <color indexed="64"/>
      </bottom>
      <diagonal/>
    </border>
    <border>
      <left/>
      <right style="double">
        <color auto="1"/>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auto="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double">
        <color auto="1"/>
      </left>
      <right/>
      <top style="thin">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s>
  <cellStyleXfs count="7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0" borderId="0"/>
    <xf numFmtId="0" fontId="6" fillId="16" borderId="1" applyNumberFormat="0" applyAlignment="0" applyProtection="0"/>
    <xf numFmtId="0" fontId="7" fillId="17"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7" borderId="0" applyNumberFormat="0" applyBorder="0" applyAlignment="0" applyProtection="0"/>
    <xf numFmtId="0" fontId="5" fillId="4" borderId="7" applyNumberFormat="0" applyFont="0" applyAlignment="0" applyProtection="0"/>
    <xf numFmtId="0" fontId="16" fillId="16"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4" fillId="0" borderId="0" applyNumberFormat="0" applyFill="0" applyBorder="0" applyAlignment="0" applyProtection="0"/>
    <xf numFmtId="0" fontId="5" fillId="0" borderId="0"/>
    <xf numFmtId="43" fontId="5" fillId="0" borderId="0" applyFont="0" applyFill="0" applyBorder="0" applyAlignment="0" applyProtection="0"/>
    <xf numFmtId="0" fontId="1" fillId="0" borderId="0"/>
    <xf numFmtId="0" fontId="25" fillId="0" borderId="0"/>
    <xf numFmtId="0" fontId="25" fillId="0" borderId="79"/>
    <xf numFmtId="0" fontId="26" fillId="18" borderId="79"/>
    <xf numFmtId="0" fontId="25" fillId="0" borderId="0"/>
    <xf numFmtId="0" fontId="25" fillId="0" borderId="79"/>
    <xf numFmtId="0" fontId="27" fillId="19" borderId="0"/>
    <xf numFmtId="0" fontId="26" fillId="0" borderId="80"/>
    <xf numFmtId="0" fontId="26" fillId="0" borderId="79"/>
    <xf numFmtId="43" fontId="28"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164" fontId="29" fillId="0" borderId="0" applyFont="0" applyFill="0" applyBorder="0" applyAlignment="0" applyProtection="0"/>
    <xf numFmtId="9" fontId="30" fillId="0" borderId="0" applyFont="0" applyFill="0" applyBorder="0" applyAlignment="0" applyProtection="0"/>
    <xf numFmtId="0" fontId="35" fillId="0" borderId="0">
      <protection locked="0"/>
    </xf>
    <xf numFmtId="0" fontId="6" fillId="16" borderId="152" applyNumberFormat="0" applyAlignment="0" applyProtection="0"/>
    <xf numFmtId="0" fontId="7" fillId="17" borderId="153" applyNumberFormat="0" applyAlignment="0" applyProtection="0"/>
    <xf numFmtId="0" fontId="13" fillId="7" borderId="152" applyNumberFormat="0" applyAlignment="0" applyProtection="0"/>
    <xf numFmtId="0" fontId="1" fillId="4" borderId="154" applyNumberFormat="0" applyFont="0" applyAlignment="0" applyProtection="0"/>
    <xf numFmtId="0" fontId="16" fillId="16" borderId="155" applyNumberFormat="0" applyAlignment="0" applyProtection="0"/>
    <xf numFmtId="0" fontId="18" fillId="0" borderId="156" applyNumberFormat="0" applyFill="0" applyAlignment="0" applyProtection="0"/>
    <xf numFmtId="0" fontId="25" fillId="0" borderId="157"/>
    <xf numFmtId="0" fontId="26" fillId="18" borderId="157"/>
    <xf numFmtId="0" fontId="25" fillId="0" borderId="157"/>
    <xf numFmtId="0" fontId="26" fillId="0" borderId="158"/>
    <xf numFmtId="0" fontId="26" fillId="0" borderId="157"/>
    <xf numFmtId="43" fontId="1" fillId="0" borderId="0" applyFont="0" applyFill="0" applyBorder="0" applyAlignment="0" applyProtection="0"/>
    <xf numFmtId="9" fontId="1" fillId="0" borderId="0" applyFont="0" applyFill="0" applyBorder="0" applyAlignment="0" applyProtection="0"/>
  </cellStyleXfs>
  <cellXfs count="412">
    <xf numFmtId="0" fontId="0" fillId="0" borderId="0" xfId="0"/>
    <xf numFmtId="0" fontId="20" fillId="0" borderId="0" xfId="0" applyFont="1" applyFill="1" applyBorder="1"/>
    <xf numFmtId="0" fontId="20" fillId="0" borderId="0" xfId="0" applyNumberFormat="1" applyFont="1" applyAlignment="1">
      <alignment horizontal="center"/>
    </xf>
    <xf numFmtId="165" fontId="20" fillId="0" borderId="0" xfId="29" applyNumberFormat="1" applyFont="1" applyAlignment="1">
      <alignment horizontal="center"/>
    </xf>
    <xf numFmtId="0" fontId="19" fillId="0" borderId="0" xfId="0" applyNumberFormat="1" applyFont="1" applyBorder="1" applyAlignment="1">
      <alignment horizontal="center"/>
    </xf>
    <xf numFmtId="165" fontId="19" fillId="0" borderId="0" xfId="29" applyNumberFormat="1" applyFont="1" applyBorder="1" applyAlignment="1">
      <alignment horizontal="center"/>
    </xf>
    <xf numFmtId="0" fontId="20" fillId="0" borderId="0" xfId="0" applyFont="1" applyAlignment="1">
      <alignment horizontal="justify" vertical="center" wrapText="1"/>
    </xf>
    <xf numFmtId="164" fontId="20" fillId="0" borderId="0" xfId="29" applyFont="1" applyBorder="1"/>
    <xf numFmtId="0" fontId="19" fillId="0" borderId="10" xfId="0" applyNumberFormat="1" applyFont="1" applyBorder="1" applyAlignment="1">
      <alignment horizontal="center"/>
    </xf>
    <xf numFmtId="164" fontId="20" fillId="0" borderId="0" xfId="0" applyNumberFormat="1" applyFont="1" applyFill="1" applyBorder="1"/>
    <xf numFmtId="49" fontId="20" fillId="0" borderId="0" xfId="0" applyNumberFormat="1" applyFont="1" applyBorder="1" applyAlignment="1">
      <alignment horizontal="left" vertical="justify"/>
    </xf>
    <xf numFmtId="0" fontId="19" fillId="0" borderId="0" xfId="0" applyFont="1" applyBorder="1" applyAlignment="1">
      <alignment horizontal="center"/>
    </xf>
    <xf numFmtId="0" fontId="19" fillId="0" borderId="0" xfId="0" applyNumberFormat="1" applyFont="1" applyBorder="1" applyAlignment="1">
      <alignment horizontal="left"/>
    </xf>
    <xf numFmtId="165" fontId="19" fillId="0" borderId="0" xfId="29" applyNumberFormat="1" applyFont="1" applyBorder="1" applyAlignment="1">
      <alignment horizontal="left"/>
    </xf>
    <xf numFmtId="164" fontId="20" fillId="0" borderId="0" xfId="29" applyFont="1" applyFill="1" applyBorder="1" applyAlignment="1">
      <alignment horizontal="left"/>
    </xf>
    <xf numFmtId="164" fontId="20" fillId="0" borderId="0" xfId="29" applyFont="1" applyBorder="1" applyAlignment="1">
      <alignment horizontal="left"/>
    </xf>
    <xf numFmtId="49" fontId="19" fillId="0" borderId="13" xfId="0" applyNumberFormat="1" applyFont="1" applyBorder="1" applyAlignment="1">
      <alignment horizontal="left" vertical="justify"/>
    </xf>
    <xf numFmtId="0" fontId="19" fillId="0" borderId="14" xfId="0" applyFont="1" applyBorder="1" applyAlignment="1">
      <alignment horizontal="justify" vertical="center" wrapText="1"/>
    </xf>
    <xf numFmtId="0" fontId="19" fillId="0" borderId="14" xfId="0" applyNumberFormat="1" applyFont="1" applyBorder="1" applyAlignment="1">
      <alignment horizontal="center"/>
    </xf>
    <xf numFmtId="165" fontId="19" fillId="0" borderId="14" xfId="29" applyNumberFormat="1" applyFont="1" applyBorder="1" applyAlignment="1">
      <alignment horizontal="center"/>
    </xf>
    <xf numFmtId="49" fontId="20" fillId="0" borderId="13" xfId="0" applyNumberFormat="1" applyFont="1" applyFill="1" applyBorder="1" applyAlignment="1">
      <alignment horizontal="left" vertical="justify"/>
    </xf>
    <xf numFmtId="0" fontId="20" fillId="0" borderId="14" xfId="0" applyFont="1" applyFill="1" applyBorder="1" applyAlignment="1">
      <alignment horizontal="justify" vertical="center" wrapText="1"/>
    </xf>
    <xf numFmtId="0" fontId="20" fillId="0" borderId="14" xfId="0" applyNumberFormat="1" applyFont="1" applyFill="1" applyBorder="1" applyAlignment="1">
      <alignment horizontal="center"/>
    </xf>
    <xf numFmtId="165" fontId="20" fillId="0" borderId="14" xfId="29" applyNumberFormat="1" applyFont="1" applyFill="1" applyBorder="1" applyAlignment="1">
      <alignment horizontal="center"/>
    </xf>
    <xf numFmtId="49" fontId="20" fillId="0" borderId="13" xfId="0" applyNumberFormat="1" applyFont="1" applyBorder="1" applyAlignment="1">
      <alignment horizontal="left" vertical="justify"/>
    </xf>
    <xf numFmtId="0" fontId="20" fillId="0" borderId="14" xfId="0" applyFont="1" applyBorder="1" applyAlignment="1">
      <alignment horizontal="justify" vertical="center" wrapText="1"/>
    </xf>
    <xf numFmtId="0" fontId="20" fillId="0" borderId="14" xfId="0" applyNumberFormat="1" applyFont="1" applyBorder="1" applyAlignment="1">
      <alignment horizontal="center" vertical="center"/>
    </xf>
    <xf numFmtId="165" fontId="20" fillId="0" borderId="14" xfId="29" applyNumberFormat="1" applyFont="1" applyBorder="1" applyAlignment="1">
      <alignment horizontal="center" vertical="center"/>
    </xf>
    <xf numFmtId="165" fontId="20" fillId="0" borderId="14" xfId="29" applyNumberFormat="1" applyFont="1" applyBorder="1" applyAlignment="1">
      <alignment horizontal="center"/>
    </xf>
    <xf numFmtId="164" fontId="20" fillId="0" borderId="14" xfId="29" applyFont="1" applyFill="1" applyBorder="1" applyAlignment="1">
      <alignment vertical="center"/>
    </xf>
    <xf numFmtId="164" fontId="20" fillId="0" borderId="15" xfId="29" applyFont="1" applyBorder="1" applyAlignment="1">
      <alignment vertical="center"/>
    </xf>
    <xf numFmtId="0" fontId="20" fillId="0" borderId="14" xfId="0" applyNumberFormat="1" applyFont="1" applyBorder="1" applyAlignment="1">
      <alignment horizontal="center"/>
    </xf>
    <xf numFmtId="49" fontId="19" fillId="0" borderId="16" xfId="0" applyNumberFormat="1" applyFont="1" applyBorder="1" applyAlignment="1">
      <alignment horizontal="left" vertical="justify"/>
    </xf>
    <xf numFmtId="0" fontId="19" fillId="0" borderId="17" xfId="0" applyFont="1" applyBorder="1" applyAlignment="1">
      <alignment horizontal="justify" vertical="center" wrapText="1"/>
    </xf>
    <xf numFmtId="0" fontId="19" fillId="0" borderId="17" xfId="0" applyNumberFormat="1" applyFont="1" applyBorder="1" applyAlignment="1">
      <alignment horizontal="center"/>
    </xf>
    <xf numFmtId="165" fontId="19" fillId="0" borderId="17" xfId="29" applyNumberFormat="1" applyFont="1" applyBorder="1" applyAlignment="1">
      <alignment horizontal="center"/>
    </xf>
    <xf numFmtId="49" fontId="19" fillId="0" borderId="19" xfId="0" applyNumberFormat="1" applyFont="1" applyBorder="1" applyAlignment="1">
      <alignment horizontal="left" vertical="justify"/>
    </xf>
    <xf numFmtId="0" fontId="19" fillId="0" borderId="20" xfId="0" applyFont="1" applyBorder="1" applyAlignment="1">
      <alignment horizontal="justify" vertical="center" wrapText="1"/>
    </xf>
    <xf numFmtId="0" fontId="19" fillId="0" borderId="20" xfId="0" applyNumberFormat="1" applyFont="1" applyBorder="1" applyAlignment="1">
      <alignment horizontal="center"/>
    </xf>
    <xf numFmtId="165" fontId="19" fillId="0" borderId="20" xfId="29" applyNumberFormat="1" applyFont="1" applyBorder="1" applyAlignment="1">
      <alignment horizontal="center"/>
    </xf>
    <xf numFmtId="164" fontId="19" fillId="0" borderId="21" xfId="29" applyFont="1" applyBorder="1" applyAlignment="1">
      <alignment horizontal="center"/>
    </xf>
    <xf numFmtId="49" fontId="20" fillId="0" borderId="23" xfId="0" applyNumberFormat="1" applyFont="1" applyBorder="1" applyAlignment="1">
      <alignment horizontal="left" vertical="justify"/>
    </xf>
    <xf numFmtId="0" fontId="20" fillId="0" borderId="24" xfId="0" applyFont="1" applyBorder="1" applyAlignment="1">
      <alignment horizontal="justify" vertical="center" wrapText="1"/>
    </xf>
    <xf numFmtId="0" fontId="20" fillId="0" borderId="24" xfId="0" applyNumberFormat="1" applyFont="1" applyBorder="1" applyAlignment="1">
      <alignment horizontal="center"/>
    </xf>
    <xf numFmtId="165" fontId="20" fillId="0" borderId="24" xfId="29" applyNumberFormat="1" applyFont="1" applyBorder="1" applyAlignment="1">
      <alignment horizontal="center"/>
    </xf>
    <xf numFmtId="49" fontId="20" fillId="0" borderId="26" xfId="0" applyNumberFormat="1" applyFont="1" applyBorder="1" applyAlignment="1">
      <alignment horizontal="left" vertical="justify"/>
    </xf>
    <xf numFmtId="0" fontId="20" fillId="0" borderId="27" xfId="0" applyFont="1" applyBorder="1" applyAlignment="1">
      <alignment horizontal="justify" vertical="center" wrapText="1"/>
    </xf>
    <xf numFmtId="0" fontId="20" fillId="0" borderId="27" xfId="0" applyNumberFormat="1" applyFont="1" applyBorder="1" applyAlignment="1">
      <alignment horizontal="center"/>
    </xf>
    <xf numFmtId="165" fontId="20" fillId="0" borderId="27" xfId="29" applyNumberFormat="1" applyFont="1" applyBorder="1" applyAlignment="1">
      <alignment horizontal="center"/>
    </xf>
    <xf numFmtId="49" fontId="20" fillId="0" borderId="29" xfId="0" applyNumberFormat="1" applyFont="1" applyBorder="1" applyAlignment="1">
      <alignment horizontal="left" vertical="justify"/>
    </xf>
    <xf numFmtId="0" fontId="19" fillId="0" borderId="30" xfId="0" applyFont="1" applyBorder="1" applyAlignment="1">
      <alignment horizontal="justify" vertical="center" wrapText="1"/>
    </xf>
    <xf numFmtId="0" fontId="19" fillId="0" borderId="30" xfId="0" applyNumberFormat="1" applyFont="1" applyBorder="1" applyAlignment="1">
      <alignment horizontal="center"/>
    </xf>
    <xf numFmtId="165" fontId="19" fillId="0" borderId="30" xfId="29" applyNumberFormat="1" applyFont="1" applyBorder="1" applyAlignment="1">
      <alignment horizontal="center"/>
    </xf>
    <xf numFmtId="0" fontId="19" fillId="0" borderId="27" xfId="0" applyFont="1" applyBorder="1" applyAlignment="1">
      <alignment horizontal="justify" vertical="center" wrapText="1"/>
    </xf>
    <xf numFmtId="0" fontId="19" fillId="0" borderId="27" xfId="0" applyNumberFormat="1" applyFont="1" applyBorder="1" applyAlignment="1">
      <alignment horizontal="center"/>
    </xf>
    <xf numFmtId="165" fontId="19" fillId="0" borderId="27" xfId="29" applyNumberFormat="1" applyFont="1" applyBorder="1" applyAlignment="1">
      <alignment horizontal="center"/>
    </xf>
    <xf numFmtId="0" fontId="24" fillId="0" borderId="14" xfId="0" applyFont="1" applyFill="1" applyBorder="1" applyAlignment="1">
      <alignment horizontal="justify" vertical="center" wrapText="1"/>
    </xf>
    <xf numFmtId="0" fontId="20" fillId="0" borderId="14" xfId="0" applyFont="1" applyFill="1" applyBorder="1" applyAlignment="1">
      <alignment horizontal="justify" vertical="top" wrapText="1"/>
    </xf>
    <xf numFmtId="0" fontId="20" fillId="0" borderId="14" xfId="30" applyNumberFormat="1" applyFont="1" applyFill="1" applyBorder="1" applyAlignment="1">
      <alignment horizontal="center"/>
    </xf>
    <xf numFmtId="49" fontId="19" fillId="0" borderId="16" xfId="0" applyNumberFormat="1" applyFont="1" applyFill="1" applyBorder="1" applyAlignment="1">
      <alignment horizontal="left" vertical="justify"/>
    </xf>
    <xf numFmtId="0" fontId="19" fillId="0" borderId="17" xfId="0" applyFont="1" applyFill="1" applyBorder="1" applyAlignment="1">
      <alignment horizontal="justify" vertical="center" wrapText="1"/>
    </xf>
    <xf numFmtId="0" fontId="19" fillId="0" borderId="17" xfId="0" applyNumberFormat="1" applyFont="1" applyFill="1" applyBorder="1" applyAlignment="1">
      <alignment horizontal="center"/>
    </xf>
    <xf numFmtId="165" fontId="19" fillId="0" borderId="17" xfId="29" applyNumberFormat="1" applyFont="1" applyFill="1" applyBorder="1" applyAlignment="1">
      <alignment horizontal="center"/>
    </xf>
    <xf numFmtId="49" fontId="20" fillId="0" borderId="16" xfId="0" applyNumberFormat="1" applyFont="1" applyBorder="1" applyAlignment="1">
      <alignment horizontal="left" vertical="justify"/>
    </xf>
    <xf numFmtId="165" fontId="20" fillId="0" borderId="17" xfId="29" applyNumberFormat="1" applyFont="1" applyBorder="1" applyAlignment="1">
      <alignment horizontal="center"/>
    </xf>
    <xf numFmtId="164" fontId="20" fillId="0" borderId="14" xfId="29" applyNumberFormat="1" applyFont="1" applyBorder="1" applyAlignment="1">
      <alignment horizontal="center"/>
    </xf>
    <xf numFmtId="0" fontId="22" fillId="0" borderId="14" xfId="0" applyFont="1" applyBorder="1" applyAlignment="1">
      <alignment horizontal="justify" vertical="center" wrapText="1"/>
    </xf>
    <xf numFmtId="0" fontId="23" fillId="0" borderId="14"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7" xfId="0" applyNumberFormat="1" applyFont="1" applyBorder="1" applyAlignment="1">
      <alignment horizontal="center"/>
    </xf>
    <xf numFmtId="49" fontId="19" fillId="0" borderId="26" xfId="0" applyNumberFormat="1" applyFont="1" applyBorder="1" applyAlignment="1">
      <alignment horizontal="left" vertical="justify"/>
    </xf>
    <xf numFmtId="0" fontId="20" fillId="0" borderId="14" xfId="0" applyFont="1" applyFill="1" applyBorder="1" applyAlignment="1">
      <alignment horizontal="center"/>
    </xf>
    <xf numFmtId="0" fontId="20" fillId="0" borderId="11" xfId="0" applyNumberFormat="1" applyFont="1" applyBorder="1" applyAlignment="1">
      <alignment horizontal="center"/>
    </xf>
    <xf numFmtId="0" fontId="19" fillId="0" borderId="11" xfId="0" applyNumberFormat="1" applyFont="1" applyBorder="1" applyAlignment="1">
      <alignment horizontal="center"/>
    </xf>
    <xf numFmtId="0" fontId="20" fillId="0" borderId="37" xfId="0" applyNumberFormat="1" applyFont="1" applyBorder="1" applyAlignment="1">
      <alignment horizontal="center" vertical="center" wrapText="1"/>
    </xf>
    <xf numFmtId="164" fontId="20" fillId="0" borderId="41" xfId="29" applyFont="1" applyBorder="1"/>
    <xf numFmtId="164" fontId="20" fillId="0" borderId="42" xfId="29" applyFont="1" applyBorder="1"/>
    <xf numFmtId="164" fontId="20" fillId="0" borderId="43" xfId="29" applyFont="1" applyBorder="1"/>
    <xf numFmtId="164" fontId="19" fillId="0" borderId="43" xfId="29" applyFont="1" applyBorder="1"/>
    <xf numFmtId="164" fontId="20" fillId="0" borderId="44" xfId="29" applyFont="1" applyBorder="1"/>
    <xf numFmtId="164" fontId="19" fillId="0" borderId="45" xfId="29" applyFont="1" applyBorder="1"/>
    <xf numFmtId="164" fontId="20" fillId="0" borderId="46" xfId="29" applyFont="1" applyBorder="1"/>
    <xf numFmtId="49" fontId="19" fillId="0" borderId="38" xfId="0" applyNumberFormat="1" applyFont="1" applyBorder="1" applyAlignment="1">
      <alignment horizontal="center" vertical="justify"/>
    </xf>
    <xf numFmtId="0" fontId="19" fillId="0" borderId="47" xfId="0" applyNumberFormat="1" applyFont="1" applyBorder="1" applyAlignment="1">
      <alignment horizontal="center"/>
    </xf>
    <xf numFmtId="165" fontId="19" fillId="0" borderId="47" xfId="29" applyNumberFormat="1" applyFont="1" applyBorder="1" applyAlignment="1">
      <alignment horizontal="center"/>
    </xf>
    <xf numFmtId="49" fontId="19" fillId="0" borderId="48" xfId="0" applyNumberFormat="1" applyFont="1" applyBorder="1" applyAlignment="1">
      <alignment horizontal="center" vertical="justify"/>
    </xf>
    <xf numFmtId="0" fontId="19" fillId="0" borderId="49" xfId="0" applyNumberFormat="1" applyFont="1" applyBorder="1" applyAlignment="1">
      <alignment horizontal="center"/>
    </xf>
    <xf numFmtId="165" fontId="19" fillId="0" borderId="49" xfId="29" applyNumberFormat="1" applyFont="1" applyBorder="1" applyAlignment="1">
      <alignment horizontal="center"/>
    </xf>
    <xf numFmtId="0" fontId="19" fillId="0" borderId="38" xfId="0" applyFont="1" applyBorder="1" applyAlignment="1">
      <alignment horizontal="justify" vertical="center" wrapText="1"/>
    </xf>
    <xf numFmtId="0" fontId="19" fillId="0" borderId="48" xfId="0" applyFont="1" applyBorder="1" applyAlignment="1">
      <alignment horizontal="justify" vertical="center" wrapText="1"/>
    </xf>
    <xf numFmtId="49" fontId="20" fillId="0" borderId="51" xfId="0" applyNumberFormat="1" applyFont="1" applyBorder="1" applyAlignment="1">
      <alignment horizontal="center" vertical="justify"/>
    </xf>
    <xf numFmtId="49" fontId="20" fillId="0" borderId="52" xfId="0" applyNumberFormat="1" applyFont="1" applyBorder="1" applyAlignment="1">
      <alignment horizontal="center" vertical="justify"/>
    </xf>
    <xf numFmtId="49" fontId="19" fillId="0" borderId="52" xfId="0" applyNumberFormat="1" applyFont="1" applyBorder="1" applyAlignment="1">
      <alignment horizontal="center" vertical="justify"/>
    </xf>
    <xf numFmtId="49" fontId="19" fillId="0" borderId="53" xfId="0" applyNumberFormat="1" applyFont="1" applyBorder="1" applyAlignment="1">
      <alignment horizontal="left" vertical="justify"/>
    </xf>
    <xf numFmtId="0" fontId="20" fillId="0" borderId="54" xfId="0" applyFont="1" applyBorder="1" applyAlignment="1">
      <alignment horizontal="justify" vertical="center" wrapText="1"/>
    </xf>
    <xf numFmtId="0" fontId="20" fillId="0" borderId="42"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44" xfId="0" applyFont="1" applyBorder="1" applyAlignment="1">
      <alignment horizontal="justify" vertical="center" wrapText="1"/>
    </xf>
    <xf numFmtId="0" fontId="20" fillId="0" borderId="55" xfId="0" applyNumberFormat="1" applyFont="1" applyBorder="1" applyAlignment="1">
      <alignment horizontal="center"/>
    </xf>
    <xf numFmtId="165" fontId="20" fillId="0" borderId="56" xfId="29" applyNumberFormat="1" applyFont="1" applyBorder="1" applyAlignment="1">
      <alignment horizontal="center"/>
    </xf>
    <xf numFmtId="165" fontId="20" fillId="0" borderId="43" xfId="29" applyNumberFormat="1" applyFont="1" applyBorder="1" applyAlignment="1">
      <alignment horizontal="center"/>
    </xf>
    <xf numFmtId="165" fontId="19" fillId="0" borderId="43" xfId="29" applyNumberFormat="1" applyFont="1" applyBorder="1" applyAlignment="1">
      <alignment horizontal="center"/>
    </xf>
    <xf numFmtId="165" fontId="20" fillId="0" borderId="45" xfId="29" applyNumberFormat="1" applyFont="1" applyBorder="1" applyAlignment="1">
      <alignment horizontal="center" vertical="center" wrapText="1"/>
    </xf>
    <xf numFmtId="49" fontId="20" fillId="0" borderId="58" xfId="0" applyNumberFormat="1" applyFont="1" applyBorder="1" applyAlignment="1">
      <alignment horizontal="center" vertical="justify"/>
    </xf>
    <xf numFmtId="0" fontId="20" fillId="0" borderId="59" xfId="0" applyFont="1" applyBorder="1" applyAlignment="1">
      <alignment horizontal="justify" vertical="center" wrapText="1"/>
    </xf>
    <xf numFmtId="0" fontId="20" fillId="0" borderId="60" xfId="0" applyNumberFormat="1" applyFont="1" applyBorder="1" applyAlignment="1">
      <alignment horizontal="center"/>
    </xf>
    <xf numFmtId="165" fontId="20" fillId="0" borderId="61" xfId="29" applyNumberFormat="1" applyFont="1" applyBorder="1" applyAlignment="1">
      <alignment horizontal="center"/>
    </xf>
    <xf numFmtId="164" fontId="20" fillId="0" borderId="59" xfId="29" applyFont="1" applyBorder="1"/>
    <xf numFmtId="164" fontId="20" fillId="0" borderId="61" xfId="29" applyFont="1" applyBorder="1"/>
    <xf numFmtId="49" fontId="19" fillId="0" borderId="36" xfId="0" applyNumberFormat="1" applyFont="1" applyBorder="1" applyAlignment="1">
      <alignment horizontal="left" vertical="justify"/>
    </xf>
    <xf numFmtId="49" fontId="20" fillId="0" borderId="62" xfId="0" applyNumberFormat="1" applyFont="1" applyBorder="1" applyAlignment="1">
      <alignment horizontal="center" vertical="justify"/>
    </xf>
    <xf numFmtId="0" fontId="20" fillId="0" borderId="63" xfId="0" applyFont="1" applyBorder="1" applyAlignment="1">
      <alignment horizontal="justify" vertical="center" wrapText="1"/>
    </xf>
    <xf numFmtId="0" fontId="20" fillId="0" borderId="64" xfId="0" applyNumberFormat="1" applyFont="1" applyBorder="1" applyAlignment="1">
      <alignment horizontal="center"/>
    </xf>
    <xf numFmtId="165" fontId="20" fillId="0" borderId="65" xfId="29" applyNumberFormat="1" applyFont="1" applyBorder="1" applyAlignment="1">
      <alignment horizontal="center"/>
    </xf>
    <xf numFmtId="164" fontId="20" fillId="0" borderId="63" xfId="29" applyFont="1" applyBorder="1"/>
    <xf numFmtId="164" fontId="20" fillId="0" borderId="65" xfId="29" applyFont="1" applyBorder="1"/>
    <xf numFmtId="49" fontId="19" fillId="0" borderId="66" xfId="0" applyNumberFormat="1" applyFont="1" applyBorder="1" applyAlignment="1">
      <alignment horizontal="center" vertical="justify"/>
    </xf>
    <xf numFmtId="0" fontId="19" fillId="0" borderId="35" xfId="0" applyFont="1" applyBorder="1" applyAlignment="1">
      <alignment horizontal="justify" vertical="center" wrapText="1"/>
    </xf>
    <xf numFmtId="165" fontId="19" fillId="0" borderId="67" xfId="29" applyNumberFormat="1" applyFont="1" applyBorder="1" applyAlignment="1">
      <alignment horizontal="center"/>
    </xf>
    <xf numFmtId="164" fontId="20" fillId="0" borderId="35" xfId="29" applyFont="1" applyBorder="1"/>
    <xf numFmtId="164" fontId="19" fillId="0" borderId="67" xfId="29" applyFont="1" applyBorder="1"/>
    <xf numFmtId="49" fontId="19" fillId="0" borderId="68" xfId="0" applyNumberFormat="1" applyFont="1" applyBorder="1" applyAlignment="1">
      <alignment horizontal="left" vertical="justify"/>
    </xf>
    <xf numFmtId="0" fontId="19" fillId="0" borderId="39" xfId="0" applyFont="1" applyBorder="1" applyAlignment="1">
      <alignment horizontal="justify" vertical="center" wrapText="1"/>
    </xf>
    <xf numFmtId="165" fontId="19" fillId="0" borderId="40" xfId="29" applyNumberFormat="1" applyFont="1" applyBorder="1" applyAlignment="1">
      <alignment horizontal="center"/>
    </xf>
    <xf numFmtId="164" fontId="20" fillId="0" borderId="39" xfId="29" applyFont="1" applyBorder="1"/>
    <xf numFmtId="164" fontId="20" fillId="0" borderId="40" xfId="29" applyFont="1" applyBorder="1"/>
    <xf numFmtId="49" fontId="19" fillId="0" borderId="57" xfId="0" applyNumberFormat="1" applyFont="1" applyBorder="1" applyAlignment="1">
      <alignment horizontal="left" vertical="justify"/>
    </xf>
    <xf numFmtId="0" fontId="19" fillId="0" borderId="69" xfId="0" applyFont="1" applyBorder="1" applyAlignment="1">
      <alignment horizontal="justify" vertical="center" wrapText="1"/>
    </xf>
    <xf numFmtId="0" fontId="19" fillId="0" borderId="70" xfId="0" applyFont="1" applyBorder="1" applyAlignment="1">
      <alignment horizontal="left" vertical="center" wrapText="1"/>
    </xf>
    <xf numFmtId="165" fontId="19" fillId="0" borderId="71" xfId="29" applyNumberFormat="1" applyFont="1" applyBorder="1" applyAlignment="1">
      <alignment horizontal="left" vertical="center" wrapText="1"/>
    </xf>
    <xf numFmtId="164" fontId="20" fillId="0" borderId="69" xfId="29" applyFont="1" applyBorder="1"/>
    <xf numFmtId="164" fontId="19" fillId="0" borderId="71" xfId="29" applyFont="1" applyBorder="1"/>
    <xf numFmtId="0" fontId="20" fillId="0" borderId="46" xfId="0" applyFont="1" applyBorder="1" applyAlignment="1">
      <alignment horizontal="justify" vertical="center" wrapText="1"/>
    </xf>
    <xf numFmtId="0" fontId="19" fillId="0" borderId="12" xfId="0" applyNumberFormat="1" applyFont="1" applyBorder="1" applyAlignment="1">
      <alignment horizontal="center"/>
    </xf>
    <xf numFmtId="165" fontId="19" fillId="0" borderId="41" xfId="29" applyNumberFormat="1" applyFont="1" applyBorder="1" applyAlignment="1">
      <alignment horizontal="center"/>
    </xf>
    <xf numFmtId="49" fontId="19" fillId="0" borderId="62" xfId="0" applyNumberFormat="1" applyFont="1" applyBorder="1" applyAlignment="1">
      <alignment horizontal="left" vertical="justify"/>
    </xf>
    <xf numFmtId="0" fontId="19" fillId="0" borderId="63" xfId="0" applyFont="1" applyBorder="1" applyAlignment="1">
      <alignment horizontal="justify" vertical="center" wrapText="1"/>
    </xf>
    <xf numFmtId="0" fontId="19" fillId="0" borderId="64" xfId="0" applyFont="1" applyBorder="1" applyAlignment="1">
      <alignment horizontal="left" vertical="center" wrapText="1"/>
    </xf>
    <xf numFmtId="165" fontId="19" fillId="0" borderId="65" xfId="29" applyNumberFormat="1" applyFont="1" applyBorder="1" applyAlignment="1">
      <alignment horizontal="left" vertical="center" wrapText="1"/>
    </xf>
    <xf numFmtId="49" fontId="19" fillId="0" borderId="72" xfId="0" applyNumberFormat="1" applyFont="1" applyBorder="1" applyAlignment="1">
      <alignment horizontal="left" vertical="justify"/>
    </xf>
    <xf numFmtId="0" fontId="19" fillId="0" borderId="74" xfId="0" applyNumberFormat="1" applyFont="1" applyBorder="1" applyAlignment="1">
      <alignment horizontal="center"/>
    </xf>
    <xf numFmtId="165" fontId="19" fillId="0" borderId="75" xfId="29" applyNumberFormat="1" applyFont="1" applyBorder="1" applyAlignment="1">
      <alignment horizontal="center"/>
    </xf>
    <xf numFmtId="164" fontId="20" fillId="0" borderId="73" xfId="29" applyFont="1" applyBorder="1"/>
    <xf numFmtId="164" fontId="20" fillId="0" borderId="75" xfId="29" applyFont="1" applyBorder="1"/>
    <xf numFmtId="49" fontId="19" fillId="0" borderId="22" xfId="0" applyNumberFormat="1" applyFont="1" applyBorder="1" applyAlignment="1">
      <alignment horizontal="left" vertical="justify"/>
    </xf>
    <xf numFmtId="0" fontId="19" fillId="0" borderId="76" xfId="0" applyFont="1" applyBorder="1" applyAlignment="1">
      <alignment horizontal="justify" vertical="center" wrapText="1"/>
    </xf>
    <xf numFmtId="0" fontId="19" fillId="0" borderId="77" xfId="0" applyNumberFormat="1" applyFont="1" applyBorder="1" applyAlignment="1">
      <alignment horizontal="center"/>
    </xf>
    <xf numFmtId="165" fontId="19" fillId="0" borderId="78" xfId="29" applyNumberFormat="1" applyFont="1" applyBorder="1" applyAlignment="1">
      <alignment horizontal="center"/>
    </xf>
    <xf numFmtId="164" fontId="20" fillId="0" borderId="76" xfId="29" applyFont="1" applyBorder="1"/>
    <xf numFmtId="164" fontId="19" fillId="0" borderId="78" xfId="29" applyFont="1" applyBorder="1"/>
    <xf numFmtId="49" fontId="19" fillId="0" borderId="16" xfId="0" applyNumberFormat="1" applyFont="1" applyBorder="1" applyAlignment="1">
      <alignment horizontal="center" vertical="center"/>
    </xf>
    <xf numFmtId="49" fontId="20" fillId="0" borderId="13" xfId="0" applyNumberFormat="1" applyFont="1" applyFill="1" applyBorder="1" applyAlignment="1">
      <alignment horizontal="center" vertical="center"/>
    </xf>
    <xf numFmtId="0" fontId="20" fillId="0" borderId="14" xfId="0" applyFont="1" applyFill="1" applyBorder="1" applyAlignment="1">
      <alignment horizontal="left" vertical="center" wrapText="1"/>
    </xf>
    <xf numFmtId="49" fontId="19" fillId="0" borderId="86" xfId="0" applyNumberFormat="1" applyFont="1" applyBorder="1" applyAlignment="1">
      <alignment horizontal="left" vertical="justify"/>
    </xf>
    <xf numFmtId="0" fontId="19" fillId="0" borderId="87" xfId="0" applyFont="1" applyBorder="1" applyAlignment="1">
      <alignment horizontal="justify" vertical="center" wrapText="1"/>
    </xf>
    <xf numFmtId="0" fontId="19" fillId="0" borderId="87" xfId="0" applyNumberFormat="1" applyFont="1" applyBorder="1" applyAlignment="1">
      <alignment horizontal="center"/>
    </xf>
    <xf numFmtId="165" fontId="19" fillId="0" borderId="87" xfId="29" applyNumberFormat="1" applyFont="1" applyBorder="1" applyAlignment="1">
      <alignment horizontal="center"/>
    </xf>
    <xf numFmtId="164" fontId="19" fillId="0" borderId="88" xfId="29" applyFont="1" applyBorder="1" applyAlignment="1">
      <alignment horizontal="center"/>
    </xf>
    <xf numFmtId="0" fontId="19" fillId="0" borderId="86" xfId="47" applyFont="1" applyBorder="1" applyAlignment="1">
      <alignment horizontal="center"/>
    </xf>
    <xf numFmtId="0" fontId="19" fillId="0" borderId="87" xfId="47" applyFont="1" applyBorder="1" applyAlignment="1">
      <alignment horizontal="center"/>
    </xf>
    <xf numFmtId="0" fontId="20" fillId="0" borderId="99" xfId="47" applyFont="1" applyBorder="1" applyAlignment="1">
      <alignment horizontal="left"/>
    </xf>
    <xf numFmtId="0" fontId="20" fillId="0" borderId="85" xfId="47" applyFont="1" applyBorder="1" applyAlignment="1">
      <alignment horizontal="center"/>
    </xf>
    <xf numFmtId="0" fontId="20" fillId="0" borderId="84" xfId="47" applyFont="1" applyBorder="1" applyAlignment="1">
      <alignment horizontal="center"/>
    </xf>
    <xf numFmtId="0" fontId="19" fillId="0" borderId="86" xfId="47" applyFont="1" applyBorder="1" applyAlignment="1">
      <alignment horizontal="left"/>
    </xf>
    <xf numFmtId="2" fontId="20" fillId="0" borderId="99" xfId="47" applyNumberFormat="1" applyFont="1" applyBorder="1" applyAlignment="1">
      <alignment horizontal="left"/>
    </xf>
    <xf numFmtId="0" fontId="20" fillId="0" borderId="84" xfId="47" applyFont="1" applyBorder="1" applyAlignment="1">
      <alignment wrapText="1"/>
    </xf>
    <xf numFmtId="49" fontId="19" fillId="0" borderId="58" xfId="0" applyNumberFormat="1" applyFont="1" applyBorder="1" applyAlignment="1">
      <alignment horizontal="center" vertical="justify"/>
    </xf>
    <xf numFmtId="0" fontId="19" fillId="0" borderId="59" xfId="0" applyFont="1" applyBorder="1" applyAlignment="1">
      <alignment horizontal="justify" vertical="center" wrapText="1"/>
    </xf>
    <xf numFmtId="0" fontId="19" fillId="0" borderId="60" xfId="0" applyNumberFormat="1" applyFont="1" applyBorder="1" applyAlignment="1">
      <alignment horizontal="center"/>
    </xf>
    <xf numFmtId="165" fontId="19" fillId="0" borderId="61" xfId="29" applyNumberFormat="1" applyFont="1" applyBorder="1" applyAlignment="1">
      <alignment horizontal="center"/>
    </xf>
    <xf numFmtId="164" fontId="19" fillId="0" borderId="61" xfId="29" applyFont="1" applyBorder="1"/>
    <xf numFmtId="164" fontId="20" fillId="0" borderId="0" xfId="29" applyFont="1" applyBorder="1" applyAlignment="1"/>
    <xf numFmtId="0" fontId="20" fillId="0" borderId="0" xfId="0" applyFont="1" applyFill="1" applyBorder="1" applyAlignment="1"/>
    <xf numFmtId="164" fontId="20" fillId="0" borderId="14" xfId="29" applyFont="1" applyFill="1" applyBorder="1" applyAlignment="1"/>
    <xf numFmtId="164" fontId="20" fillId="0" borderId="15" xfId="29" applyFont="1" applyBorder="1" applyAlignment="1"/>
    <xf numFmtId="165" fontId="20" fillId="0" borderId="14" xfId="29" applyNumberFormat="1" applyFont="1" applyBorder="1" applyAlignment="1">
      <alignment horizontal="left"/>
    </xf>
    <xf numFmtId="164" fontId="19" fillId="0" borderId="15" xfId="29" applyFont="1" applyBorder="1" applyAlignment="1"/>
    <xf numFmtId="164" fontId="20" fillId="0" borderId="27" xfId="29" applyFont="1" applyFill="1" applyBorder="1" applyAlignment="1"/>
    <xf numFmtId="164" fontId="20" fillId="0" borderId="28" xfId="29" applyFont="1" applyBorder="1" applyAlignment="1"/>
    <xf numFmtId="164" fontId="19" fillId="0" borderId="31" xfId="29" applyFont="1" applyBorder="1" applyAlignment="1"/>
    <xf numFmtId="164" fontId="20" fillId="0" borderId="95" xfId="29" applyFont="1" applyFill="1" applyBorder="1" applyAlignment="1"/>
    <xf numFmtId="164" fontId="20" fillId="0" borderId="96" xfId="29" applyFont="1" applyBorder="1" applyAlignment="1"/>
    <xf numFmtId="164" fontId="20" fillId="0" borderId="17" xfId="29" applyFont="1" applyFill="1" applyBorder="1" applyAlignment="1"/>
    <xf numFmtId="164" fontId="20" fillId="0" borderId="18" xfId="29" applyFont="1" applyBorder="1" applyAlignment="1"/>
    <xf numFmtId="164" fontId="20" fillId="0" borderId="0" xfId="29" applyFont="1" applyFill="1" applyBorder="1" applyAlignment="1"/>
    <xf numFmtId="164" fontId="20" fillId="0" borderId="18" xfId="29" applyFont="1" applyFill="1" applyBorder="1" applyAlignment="1"/>
    <xf numFmtId="164" fontId="20" fillId="0" borderId="15" xfId="29" applyFont="1" applyFill="1" applyBorder="1" applyAlignment="1"/>
    <xf numFmtId="0" fontId="20" fillId="0" borderId="85" xfId="47" applyFont="1" applyBorder="1" applyAlignment="1"/>
    <xf numFmtId="4" fontId="20" fillId="0" borderId="84" xfId="47" applyNumberFormat="1" applyFont="1" applyBorder="1" applyAlignment="1"/>
    <xf numFmtId="4" fontId="20" fillId="0" borderId="85" xfId="47" applyNumberFormat="1" applyFont="1" applyBorder="1" applyAlignment="1"/>
    <xf numFmtId="0" fontId="20" fillId="0" borderId="99" xfId="47" applyFont="1" applyBorder="1" applyAlignment="1"/>
    <xf numFmtId="0" fontId="20" fillId="0" borderId="84" xfId="47" applyFont="1" applyBorder="1" applyAlignment="1"/>
    <xf numFmtId="164" fontId="20" fillId="0" borderId="30" xfId="29" applyFont="1" applyFill="1" applyBorder="1" applyAlignment="1"/>
    <xf numFmtId="0" fontId="20" fillId="0" borderId="14" xfId="0" applyNumberFormat="1" applyFont="1" applyBorder="1" applyAlignment="1">
      <alignment horizontal="center" vertical="top"/>
    </xf>
    <xf numFmtId="164" fontId="20" fillId="0" borderId="24" xfId="29" applyFont="1" applyFill="1" applyBorder="1" applyAlignment="1"/>
    <xf numFmtId="164" fontId="20" fillId="0" borderId="25" xfId="29" applyFont="1" applyBorder="1" applyAlignment="1"/>
    <xf numFmtId="164" fontId="20" fillId="0" borderId="14" xfId="29" applyFont="1" applyBorder="1" applyAlignment="1"/>
    <xf numFmtId="164" fontId="20" fillId="0" borderId="27" xfId="29" applyFont="1" applyBorder="1" applyAlignment="1"/>
    <xf numFmtId="0" fontId="19" fillId="0" borderId="87" xfId="47" applyFont="1" applyBorder="1" applyAlignment="1">
      <alignment horizontal="center" wrapText="1"/>
    </xf>
    <xf numFmtId="0" fontId="20" fillId="0" borderId="85" xfId="47" applyFont="1" applyBorder="1" applyAlignment="1">
      <alignment wrapText="1"/>
    </xf>
    <xf numFmtId="49" fontId="20" fillId="0" borderId="110" xfId="0" applyNumberFormat="1" applyFont="1" applyBorder="1" applyAlignment="1">
      <alignment horizontal="left" vertical="justify"/>
    </xf>
    <xf numFmtId="0" fontId="20" fillId="0" borderId="111" xfId="0" applyFont="1" applyBorder="1" applyAlignment="1">
      <alignment horizontal="justify" vertical="center" wrapText="1"/>
    </xf>
    <xf numFmtId="0" fontId="20" fillId="0" borderId="111" xfId="0" applyNumberFormat="1" applyFont="1" applyBorder="1" applyAlignment="1">
      <alignment horizontal="center" vertical="top"/>
    </xf>
    <xf numFmtId="49" fontId="20" fillId="0" borderId="52" xfId="0" applyNumberFormat="1" applyFont="1" applyFill="1" applyBorder="1" applyAlignment="1">
      <alignment horizontal="center" vertical="justify"/>
    </xf>
    <xf numFmtId="0" fontId="20" fillId="0" borderId="42" xfId="0" applyFont="1" applyFill="1" applyBorder="1" applyAlignment="1">
      <alignment horizontal="justify" vertical="center" wrapText="1"/>
    </xf>
    <xf numFmtId="0" fontId="20" fillId="0" borderId="11" xfId="0" applyNumberFormat="1" applyFont="1" applyFill="1" applyBorder="1" applyAlignment="1">
      <alignment horizontal="center"/>
    </xf>
    <xf numFmtId="165" fontId="20" fillId="0" borderId="43" xfId="29" applyNumberFormat="1" applyFont="1" applyFill="1" applyBorder="1" applyAlignment="1">
      <alignment horizontal="center"/>
    </xf>
    <xf numFmtId="164" fontId="20" fillId="0" borderId="42" xfId="29" applyFont="1" applyFill="1" applyBorder="1"/>
    <xf numFmtId="164" fontId="20" fillId="0" borderId="43" xfId="29" applyFont="1" applyFill="1" applyBorder="1"/>
    <xf numFmtId="49" fontId="20" fillId="0" borderId="14" xfId="0" applyNumberFormat="1" applyFont="1" applyBorder="1" applyAlignment="1">
      <alignment horizontal="left" vertical="justify"/>
    </xf>
    <xf numFmtId="49" fontId="20" fillId="0" borderId="24" xfId="0" applyNumberFormat="1" applyFont="1" applyBorder="1" applyAlignment="1">
      <alignment horizontal="left" vertical="center"/>
    </xf>
    <xf numFmtId="0" fontId="20" fillId="0" borderId="24" xfId="0" applyNumberFormat="1" applyFont="1" applyBorder="1" applyAlignment="1">
      <alignment horizontal="center" vertical="center"/>
    </xf>
    <xf numFmtId="165" fontId="20" fillId="0" borderId="24" xfId="29" applyNumberFormat="1" applyFont="1" applyBorder="1" applyAlignment="1">
      <alignment horizontal="center" vertical="center"/>
    </xf>
    <xf numFmtId="164" fontId="20" fillId="0" borderId="24" xfId="29" applyFont="1" applyFill="1" applyBorder="1" applyAlignment="1">
      <alignment horizontal="center" vertical="center"/>
    </xf>
    <xf numFmtId="164" fontId="20" fillId="0" borderId="24" xfId="29" applyFont="1" applyBorder="1" applyAlignment="1">
      <alignment horizontal="center" vertical="center"/>
    </xf>
    <xf numFmtId="49" fontId="19" fillId="0" borderId="92" xfId="0" applyNumberFormat="1" applyFont="1" applyBorder="1" applyAlignment="1">
      <alignment horizontal="left" vertical="justify"/>
    </xf>
    <xf numFmtId="165" fontId="19" fillId="0" borderId="92" xfId="29" applyNumberFormat="1" applyFont="1" applyBorder="1" applyAlignment="1">
      <alignment horizontal="center"/>
    </xf>
    <xf numFmtId="49" fontId="20" fillId="0" borderId="17" xfId="0" applyNumberFormat="1" applyFont="1" applyBorder="1" applyAlignment="1">
      <alignment horizontal="left" vertical="justify"/>
    </xf>
    <xf numFmtId="49" fontId="20" fillId="0" borderId="24" xfId="0" applyNumberFormat="1" applyFont="1" applyBorder="1" applyAlignment="1">
      <alignment horizontal="left" vertical="justify"/>
    </xf>
    <xf numFmtId="164" fontId="20" fillId="0" borderId="89" xfId="29" applyFont="1" applyBorder="1" applyAlignment="1"/>
    <xf numFmtId="164" fontId="20" fillId="0" borderId="90" xfId="29" applyFont="1" applyBorder="1" applyAlignment="1"/>
    <xf numFmtId="9" fontId="20" fillId="0" borderId="14" xfId="61" applyFont="1" applyBorder="1" applyAlignment="1">
      <alignment horizontal="center"/>
    </xf>
    <xf numFmtId="0" fontId="20" fillId="0" borderId="14" xfId="0" applyFont="1" applyFill="1" applyBorder="1" applyAlignment="1">
      <alignment vertical="center" wrapText="1"/>
    </xf>
    <xf numFmtId="0" fontId="20" fillId="0" borderId="27" xfId="47" applyFont="1" applyBorder="1" applyAlignment="1">
      <alignment horizontal="center"/>
    </xf>
    <xf numFmtId="0" fontId="20" fillId="0" borderId="17" xfId="47" applyFont="1" applyBorder="1" applyAlignment="1">
      <alignment wrapText="1"/>
    </xf>
    <xf numFmtId="0" fontId="20" fillId="0" borderId="14" xfId="47" applyFont="1" applyBorder="1" applyAlignment="1">
      <alignment wrapText="1"/>
    </xf>
    <xf numFmtId="4" fontId="20" fillId="0" borderId="27" xfId="47" applyNumberFormat="1" applyFont="1" applyBorder="1" applyAlignment="1"/>
    <xf numFmtId="4" fontId="20" fillId="0" borderId="17" xfId="47" applyNumberFormat="1" applyFont="1" applyBorder="1" applyAlignment="1"/>
    <xf numFmtId="0" fontId="20" fillId="0" borderId="17" xfId="47" applyFont="1" applyBorder="1" applyAlignment="1">
      <alignment horizontal="center"/>
    </xf>
    <xf numFmtId="0" fontId="20" fillId="0" borderId="120" xfId="47" applyFont="1" applyBorder="1" applyAlignment="1">
      <alignment horizontal="left"/>
    </xf>
    <xf numFmtId="0" fontId="20" fillId="0" borderId="14" xfId="47" applyFont="1" applyBorder="1" applyAlignment="1">
      <alignment horizontal="center"/>
    </xf>
    <xf numFmtId="4" fontId="20" fillId="0" borderId="14" xfId="47" applyNumberFormat="1" applyFont="1" applyBorder="1" applyAlignment="1"/>
    <xf numFmtId="164" fontId="20" fillId="0" borderId="121" xfId="29" applyFont="1" applyBorder="1" applyAlignment="1"/>
    <xf numFmtId="0" fontId="20" fillId="0" borderId="13" xfId="47" applyFont="1" applyBorder="1" applyAlignment="1">
      <alignment horizontal="left"/>
    </xf>
    <xf numFmtId="2" fontId="20" fillId="0" borderId="16" xfId="47" applyNumberFormat="1" applyFont="1" applyBorder="1" applyAlignment="1">
      <alignment horizontal="left"/>
    </xf>
    <xf numFmtId="0" fontId="20" fillId="0" borderId="12" xfId="0" applyFont="1" applyFill="1" applyBorder="1" applyAlignment="1"/>
    <xf numFmtId="2" fontId="20" fillId="0" borderId="120" xfId="47" applyNumberFormat="1" applyFont="1" applyBorder="1" applyAlignment="1">
      <alignment horizontal="left"/>
    </xf>
    <xf numFmtId="0" fontId="20" fillId="0" borderId="116" xfId="47" applyFont="1" applyBorder="1" applyAlignment="1">
      <alignment wrapText="1"/>
    </xf>
    <xf numFmtId="2" fontId="20" fillId="0" borderId="122" xfId="47" applyNumberFormat="1" applyFont="1" applyBorder="1" applyAlignment="1">
      <alignment horizontal="left"/>
    </xf>
    <xf numFmtId="2" fontId="20" fillId="0" borderId="123" xfId="47" applyNumberFormat="1" applyFont="1" applyBorder="1" applyAlignment="1">
      <alignment horizontal="left"/>
    </xf>
    <xf numFmtId="2" fontId="20" fillId="0" borderId="117" xfId="47" applyNumberFormat="1" applyFont="1" applyBorder="1" applyAlignment="1">
      <alignment horizontal="left"/>
    </xf>
    <xf numFmtId="0" fontId="20" fillId="0" borderId="124" xfId="47" applyFont="1" applyBorder="1" applyAlignment="1">
      <alignment wrapText="1"/>
    </xf>
    <xf numFmtId="0" fontId="20" fillId="0" borderId="125" xfId="47" applyFont="1" applyBorder="1" applyAlignment="1">
      <alignment wrapText="1"/>
    </xf>
    <xf numFmtId="0" fontId="20" fillId="0" borderId="46" xfId="47" applyFont="1" applyBorder="1" applyAlignment="1">
      <alignment horizontal="left"/>
    </xf>
    <xf numFmtId="0" fontId="20" fillId="0" borderId="120" xfId="47" applyFont="1" applyBorder="1" applyAlignment="1">
      <alignment wrapText="1"/>
    </xf>
    <xf numFmtId="2" fontId="20" fillId="0" borderId="13" xfId="47" applyNumberFormat="1" applyFont="1" applyBorder="1" applyAlignment="1">
      <alignment horizontal="left"/>
    </xf>
    <xf numFmtId="0" fontId="20" fillId="0" borderId="35" xfId="47" applyFont="1" applyBorder="1" applyAlignment="1">
      <alignment horizontal="left"/>
    </xf>
    <xf numFmtId="0" fontId="20" fillId="0" borderId="91" xfId="47" applyFont="1" applyBorder="1" applyAlignment="1">
      <alignment horizontal="left"/>
    </xf>
    <xf numFmtId="2" fontId="20" fillId="0" borderId="126" xfId="47" applyNumberFormat="1" applyFont="1" applyBorder="1" applyAlignment="1">
      <alignment horizontal="left"/>
    </xf>
    <xf numFmtId="164" fontId="20" fillId="0" borderId="93" xfId="29" applyFont="1" applyBorder="1" applyAlignment="1"/>
    <xf numFmtId="0" fontId="20" fillId="0" borderId="16" xfId="47" applyFont="1" applyBorder="1" applyAlignment="1"/>
    <xf numFmtId="0" fontId="20" fillId="0" borderId="35" xfId="47" applyFont="1" applyBorder="1" applyAlignment="1"/>
    <xf numFmtId="0" fontId="20" fillId="0" borderId="127" xfId="47" applyFont="1" applyBorder="1" applyAlignment="1"/>
    <xf numFmtId="0" fontId="20" fillId="0" borderId="126" xfId="47" applyFont="1" applyBorder="1" applyAlignment="1"/>
    <xf numFmtId="0" fontId="20" fillId="0" borderId="117" xfId="47" applyFont="1" applyBorder="1" applyAlignment="1"/>
    <xf numFmtId="0" fontId="20" fillId="0" borderId="26" xfId="47" applyFont="1" applyBorder="1" applyAlignment="1"/>
    <xf numFmtId="0" fontId="20" fillId="0" borderId="13" xfId="47" applyFont="1" applyBorder="1" applyAlignment="1"/>
    <xf numFmtId="4" fontId="20" fillId="0" borderId="123" xfId="47" applyNumberFormat="1" applyFont="1" applyBorder="1" applyAlignment="1"/>
    <xf numFmtId="0" fontId="20" fillId="0" borderId="121" xfId="47" applyFont="1" applyBorder="1" applyAlignment="1">
      <alignment horizontal="center"/>
    </xf>
    <xf numFmtId="4" fontId="20" fillId="0" borderId="121" xfId="47" applyNumberFormat="1" applyFont="1" applyBorder="1" applyAlignment="1"/>
    <xf numFmtId="4" fontId="20" fillId="0" borderId="120" xfId="47" applyNumberFormat="1" applyFont="1" applyBorder="1" applyAlignment="1"/>
    <xf numFmtId="164" fontId="20" fillId="0" borderId="128" xfId="29" applyFont="1" applyBorder="1" applyAlignment="1"/>
    <xf numFmtId="0" fontId="19" fillId="0" borderId="49" xfId="0" applyFont="1" applyBorder="1" applyAlignment="1">
      <alignment horizontal="left" vertical="center"/>
    </xf>
    <xf numFmtId="164" fontId="19" fillId="0" borderId="49" xfId="29" applyFont="1" applyBorder="1" applyAlignment="1"/>
    <xf numFmtId="0" fontId="19" fillId="0" borderId="0" xfId="0" applyFont="1" applyBorder="1" applyAlignment="1">
      <alignment horizontal="left" vertical="center"/>
    </xf>
    <xf numFmtId="49" fontId="20" fillId="0" borderId="49" xfId="0" applyNumberFormat="1" applyFont="1" applyBorder="1" applyAlignment="1">
      <alignment horizontal="left" vertical="justify"/>
    </xf>
    <xf numFmtId="0" fontId="19" fillId="0" borderId="49" xfId="0" applyFont="1" applyBorder="1" applyAlignment="1">
      <alignment horizontal="justify" vertical="center" wrapText="1"/>
    </xf>
    <xf numFmtId="164" fontId="19" fillId="0" borderId="0" xfId="29" applyFont="1" applyBorder="1" applyAlignment="1"/>
    <xf numFmtId="0" fontId="31" fillId="0" borderId="101" xfId="59" applyFont="1" applyBorder="1" applyAlignment="1">
      <alignment horizontal="left" vertical="center" wrapText="1"/>
    </xf>
    <xf numFmtId="164" fontId="33" fillId="0" borderId="113" xfId="60" applyFont="1" applyBorder="1" applyAlignment="1">
      <alignment horizontal="center" vertical="center" wrapText="1"/>
    </xf>
    <xf numFmtId="0" fontId="33" fillId="0" borderId="102" xfId="59" applyFont="1" applyBorder="1" applyAlignment="1">
      <alignment horizontal="left" vertical="center" wrapText="1"/>
    </xf>
    <xf numFmtId="164" fontId="33" fillId="0" borderId="104" xfId="60" applyFont="1" applyBorder="1" applyAlignment="1">
      <alignment horizontal="center" vertical="center" wrapText="1"/>
    </xf>
    <xf numFmtId="164" fontId="33" fillId="0" borderId="105" xfId="60" applyFont="1" applyBorder="1" applyAlignment="1">
      <alignment horizontal="center" vertical="center" wrapText="1"/>
    </xf>
    <xf numFmtId="0" fontId="33" fillId="0" borderId="114" xfId="59" applyFont="1" applyBorder="1" applyAlignment="1">
      <alignment horizontal="left" vertical="center" wrapText="1"/>
    </xf>
    <xf numFmtId="164" fontId="33" fillId="0" borderId="115" xfId="60" applyFont="1" applyBorder="1" applyAlignment="1">
      <alignment horizontal="center" vertical="center" wrapText="1"/>
    </xf>
    <xf numFmtId="0" fontId="20" fillId="0" borderId="24" xfId="47" applyFont="1" applyBorder="1" applyAlignment="1">
      <alignment wrapText="1"/>
    </xf>
    <xf numFmtId="4" fontId="20" fillId="0" borderId="118" xfId="47" applyNumberFormat="1" applyFont="1" applyBorder="1" applyAlignment="1"/>
    <xf numFmtId="0" fontId="33" fillId="0" borderId="106" xfId="59" applyFont="1" applyBorder="1" applyAlignment="1">
      <alignment horizontal="left" vertical="top" wrapText="1"/>
    </xf>
    <xf numFmtId="0" fontId="31" fillId="0" borderId="106" xfId="59" applyFont="1" applyBorder="1" applyAlignment="1">
      <alignment horizontal="left" vertical="top" wrapText="1"/>
    </xf>
    <xf numFmtId="164" fontId="33" fillId="0" borderId="107" xfId="60" applyFont="1" applyBorder="1" applyAlignment="1">
      <alignment horizontal="center" vertical="center" wrapText="1"/>
    </xf>
    <xf numFmtId="0" fontId="33" fillId="0" borderId="108" xfId="59" applyFont="1" applyBorder="1" applyAlignment="1">
      <alignment horizontal="left" vertical="top" wrapText="1"/>
    </xf>
    <xf numFmtId="164" fontId="33" fillId="0" borderId="109" xfId="60" applyFont="1" applyBorder="1" applyAlignment="1">
      <alignment horizontal="center" vertical="center" wrapText="1"/>
    </xf>
    <xf numFmtId="0" fontId="33" fillId="0" borderId="108" xfId="59" applyFont="1" applyBorder="1" applyAlignment="1">
      <alignment horizontal="center" vertical="top" wrapText="1"/>
    </xf>
    <xf numFmtId="0" fontId="33" fillId="0" borderId="109" xfId="59" applyFont="1" applyBorder="1" applyAlignment="1">
      <alignment horizontal="center" vertical="center" wrapText="1"/>
    </xf>
    <xf numFmtId="4" fontId="20" fillId="0" borderId="0" xfId="47" applyNumberFormat="1" applyFont="1" applyBorder="1" applyAlignment="1"/>
    <xf numFmtId="0" fontId="19" fillId="0" borderId="87" xfId="47" applyFont="1" applyBorder="1" applyAlignment="1">
      <alignment horizontal="center" vertical="center"/>
    </xf>
    <xf numFmtId="0" fontId="20" fillId="0" borderId="91" xfId="47" applyFont="1" applyBorder="1" applyAlignment="1"/>
    <xf numFmtId="0" fontId="20" fillId="0" borderId="92" xfId="47" applyFont="1" applyBorder="1" applyAlignment="1">
      <alignment wrapText="1"/>
    </xf>
    <xf numFmtId="0" fontId="20" fillId="0" borderId="92" xfId="47" applyFont="1" applyBorder="1" applyAlignment="1">
      <alignment horizontal="center"/>
    </xf>
    <xf numFmtId="0" fontId="19" fillId="0" borderId="92" xfId="47" applyFont="1" applyBorder="1" applyAlignment="1">
      <alignment horizontal="center" vertical="center"/>
    </xf>
    <xf numFmtId="4" fontId="20" fillId="0" borderId="92" xfId="47" applyNumberFormat="1" applyFont="1" applyBorder="1" applyAlignment="1"/>
    <xf numFmtId="2" fontId="20" fillId="0" borderId="103" xfId="0" applyNumberFormat="1" applyFont="1" applyBorder="1" applyAlignment="1"/>
    <xf numFmtId="0" fontId="20" fillId="0" borderId="14" xfId="0" applyFont="1" applyBorder="1" applyAlignment="1">
      <alignment wrapText="1"/>
    </xf>
    <xf numFmtId="0" fontId="20" fillId="0" borderId="14" xfId="0" applyFont="1" applyBorder="1" applyAlignment="1">
      <alignment horizontal="center"/>
    </xf>
    <xf numFmtId="4" fontId="20" fillId="0" borderId="11" xfId="0" applyNumberFormat="1" applyFont="1" applyBorder="1" applyAlignment="1"/>
    <xf numFmtId="4" fontId="20" fillId="0" borderId="14" xfId="0" applyNumberFormat="1" applyFont="1" applyBorder="1" applyAlignment="1"/>
    <xf numFmtId="0" fontId="20" fillId="0" borderId="103" xfId="0" applyFont="1" applyBorder="1" applyAlignment="1"/>
    <xf numFmtId="0" fontId="20" fillId="0" borderId="13" xfId="0" applyFont="1" applyBorder="1" applyAlignment="1"/>
    <xf numFmtId="0" fontId="20" fillId="0" borderId="23" xfId="47" applyFont="1" applyBorder="1" applyAlignment="1"/>
    <xf numFmtId="0" fontId="20" fillId="0" borderId="24" xfId="47" applyFont="1" applyBorder="1" applyAlignment="1">
      <alignment horizontal="center"/>
    </xf>
    <xf numFmtId="4" fontId="20" fillId="0" borderId="24" xfId="47" applyNumberFormat="1" applyFont="1" applyBorder="1" applyAlignment="1"/>
    <xf numFmtId="0" fontId="19" fillId="0" borderId="49"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29" xfId="0" applyFont="1" applyBorder="1" applyAlignment="1">
      <alignment horizontal="justify" vertical="center" wrapText="1"/>
    </xf>
    <xf numFmtId="164" fontId="20" fillId="0" borderId="122" xfId="29" applyFont="1" applyBorder="1" applyAlignment="1"/>
    <xf numFmtId="164" fontId="20" fillId="0" borderId="17" xfId="29" applyFont="1" applyBorder="1" applyAlignment="1"/>
    <xf numFmtId="0" fontId="19" fillId="0" borderId="129" xfId="0" applyNumberFormat="1" applyFont="1" applyBorder="1" applyAlignment="1">
      <alignment horizontal="center"/>
    </xf>
    <xf numFmtId="165" fontId="19" fillId="0" borderId="129" xfId="29" applyNumberFormat="1" applyFont="1" applyBorder="1" applyAlignment="1">
      <alignment horizontal="center"/>
    </xf>
    <xf numFmtId="164" fontId="19" fillId="0" borderId="131" xfId="29" applyFont="1" applyBorder="1" applyAlignment="1">
      <alignment horizontal="center"/>
    </xf>
    <xf numFmtId="49" fontId="19" fillId="0" borderId="99" xfId="0" applyNumberFormat="1" applyFont="1" applyBorder="1" applyAlignment="1">
      <alignment horizontal="left" vertical="justify"/>
    </xf>
    <xf numFmtId="49" fontId="20" fillId="0" borderId="132" xfId="0" applyNumberFormat="1" applyFont="1" applyBorder="1" applyAlignment="1">
      <alignment horizontal="left" vertical="justify"/>
    </xf>
    <xf numFmtId="0" fontId="19" fillId="0" borderId="35" xfId="0" applyFont="1" applyBorder="1" applyAlignment="1">
      <alignment horizontal="left" vertical="center"/>
    </xf>
    <xf numFmtId="164" fontId="19" fillId="0" borderId="67" xfId="29" applyFont="1" applyBorder="1" applyAlignment="1"/>
    <xf numFmtId="0" fontId="34" fillId="0" borderId="0" xfId="0" applyFont="1" applyFill="1" applyBorder="1" applyAlignment="1"/>
    <xf numFmtId="166" fontId="20" fillId="0" borderId="14" xfId="29" applyNumberFormat="1" applyFont="1" applyBorder="1" applyAlignment="1">
      <alignment horizontal="center"/>
    </xf>
    <xf numFmtId="49" fontId="19" fillId="0" borderId="133" xfId="0" applyNumberFormat="1" applyFont="1" applyBorder="1" applyAlignment="1">
      <alignment horizontal="center" vertical="justify"/>
    </xf>
    <xf numFmtId="0" fontId="19" fillId="0" borderId="134" xfId="0" applyFont="1" applyBorder="1" applyAlignment="1">
      <alignment horizontal="justify" vertical="center" wrapText="1"/>
    </xf>
    <xf numFmtId="0" fontId="19" fillId="0" borderId="135" xfId="0" applyNumberFormat="1" applyFont="1" applyBorder="1" applyAlignment="1">
      <alignment horizontal="center"/>
    </xf>
    <xf numFmtId="165" fontId="19" fillId="0" borderId="136" xfId="29" applyNumberFormat="1" applyFont="1" applyBorder="1" applyAlignment="1">
      <alignment horizontal="center"/>
    </xf>
    <xf numFmtId="164" fontId="20" fillId="0" borderId="134" xfId="29" applyFont="1" applyBorder="1"/>
    <xf numFmtId="164" fontId="19" fillId="0" borderId="137" xfId="29" applyFont="1" applyBorder="1"/>
    <xf numFmtId="49" fontId="19" fillId="0" borderId="0" xfId="0" applyNumberFormat="1" applyFont="1" applyBorder="1" applyAlignment="1">
      <alignment horizontal="center" vertical="justify"/>
    </xf>
    <xf numFmtId="0" fontId="37" fillId="0" borderId="0" xfId="62" applyFont="1" applyAlignment="1" applyProtection="1"/>
    <xf numFmtId="0" fontId="38" fillId="0" borderId="139" xfId="62" applyFont="1" applyBorder="1" applyAlignment="1" applyProtection="1">
      <alignment horizontal="left" vertical="center"/>
    </xf>
    <xf numFmtId="0" fontId="38" fillId="0" borderId="139" xfId="62" applyFont="1" applyBorder="1" applyAlignment="1" applyProtection="1"/>
    <xf numFmtId="0" fontId="39" fillId="0" borderId="0" xfId="62" applyFont="1" applyAlignment="1" applyProtection="1"/>
    <xf numFmtId="0" fontId="38" fillId="0" borderId="139" xfId="62" applyFont="1" applyBorder="1" applyAlignment="1" applyProtection="1">
      <alignment horizontal="center" vertical="center"/>
    </xf>
    <xf numFmtId="0" fontId="37" fillId="0" borderId="139" xfId="62" applyFont="1" applyBorder="1" applyAlignment="1" applyProtection="1">
      <alignment horizontal="center" vertical="center"/>
    </xf>
    <xf numFmtId="0" fontId="37" fillId="0" borderId="139" xfId="62" applyFont="1" applyBorder="1" applyAlignment="1" applyProtection="1"/>
    <xf numFmtId="0" fontId="37" fillId="0" borderId="0" xfId="62" applyFont="1" applyBorder="1" applyAlignment="1" applyProtection="1">
      <alignment horizontal="left"/>
    </xf>
    <xf numFmtId="0" fontId="37" fillId="0" borderId="0" xfId="62" applyFont="1" applyAlignment="1" applyProtection="1">
      <alignment horizontal="center"/>
    </xf>
    <xf numFmtId="0" fontId="37" fillId="0" borderId="139" xfId="62" applyFont="1" applyBorder="1" applyAlignment="1" applyProtection="1">
      <alignment horizontal="left"/>
    </xf>
    <xf numFmtId="0" fontId="40" fillId="0" borderId="148" xfId="0" applyFont="1" applyBorder="1" applyAlignment="1">
      <alignment horizontal="justify" vertical="center" wrapText="1"/>
    </xf>
    <xf numFmtId="0" fontId="38" fillId="0" borderId="149" xfId="0" applyFont="1" applyBorder="1" applyAlignment="1">
      <alignment horizontal="justify" vertical="center" wrapText="1"/>
    </xf>
    <xf numFmtId="0" fontId="38" fillId="0" borderId="148" xfId="0" applyFont="1" applyBorder="1" applyAlignment="1">
      <alignment horizontal="justify" vertical="center" wrapText="1"/>
    </xf>
    <xf numFmtId="0" fontId="41" fillId="0" borderId="150" xfId="0" applyFont="1" applyBorder="1" applyAlignment="1">
      <alignment vertical="center" wrapText="1"/>
    </xf>
    <xf numFmtId="0" fontId="41" fillId="0" borderId="139" xfId="0" applyFont="1" applyBorder="1" applyAlignment="1">
      <alignment vertical="center" wrapText="1"/>
    </xf>
    <xf numFmtId="0" fontId="40" fillId="0" borderId="139" xfId="0" applyFont="1" applyBorder="1" applyAlignment="1">
      <alignment vertical="center"/>
    </xf>
    <xf numFmtId="0" fontId="19" fillId="0" borderId="151" xfId="0" applyFont="1" applyBorder="1" applyAlignment="1">
      <alignment horizontal="justify" vertical="center" wrapText="1"/>
    </xf>
    <xf numFmtId="0" fontId="19" fillId="0" borderId="46" xfId="0" applyFont="1" applyBorder="1" applyAlignment="1">
      <alignment horizontal="justify" vertical="center" wrapText="1"/>
    </xf>
    <xf numFmtId="164" fontId="20" fillId="0" borderId="0" xfId="29" applyFont="1" applyFill="1" applyBorder="1"/>
    <xf numFmtId="43" fontId="20" fillId="0" borderId="0" xfId="0" applyNumberFormat="1" applyFont="1" applyFill="1" applyBorder="1"/>
    <xf numFmtId="0" fontId="38" fillId="0" borderId="135" xfId="0" applyFont="1" applyBorder="1" applyAlignment="1">
      <alignment horizontal="center" vertical="center" wrapText="1"/>
    </xf>
    <xf numFmtId="0" fontId="38" fillId="0" borderId="137" xfId="0" applyFont="1" applyBorder="1" applyAlignment="1">
      <alignment horizontal="center" vertical="center" wrapText="1"/>
    </xf>
    <xf numFmtId="0" fontId="41" fillId="0" borderId="146" xfId="0" applyFont="1" applyBorder="1" applyAlignment="1">
      <alignment horizontal="center" vertical="center" wrapText="1"/>
    </xf>
    <xf numFmtId="0" fontId="41" fillId="0" borderId="147" xfId="0" applyFont="1" applyBorder="1" applyAlignment="1">
      <alignment horizontal="center" vertical="center" wrapText="1"/>
    </xf>
    <xf numFmtId="0" fontId="41" fillId="0" borderId="140" xfId="0" applyFont="1" applyBorder="1" applyAlignment="1">
      <alignment horizontal="center" vertical="center" wrapText="1"/>
    </xf>
    <xf numFmtId="0" fontId="41" fillId="0" borderId="142" xfId="0" applyFont="1" applyBorder="1" applyAlignment="1">
      <alignment horizontal="center" vertical="center" wrapText="1"/>
    </xf>
    <xf numFmtId="0" fontId="40" fillId="0" borderId="140" xfId="0" applyFont="1" applyBorder="1" applyAlignment="1">
      <alignment horizontal="center"/>
    </xf>
    <xf numFmtId="0" fontId="40" fillId="0" borderId="142" xfId="0" applyFont="1" applyBorder="1" applyAlignment="1">
      <alignment horizontal="center"/>
    </xf>
    <xf numFmtId="0" fontId="37" fillId="0" borderId="139" xfId="62" applyFont="1" applyBorder="1" applyAlignment="1" applyProtection="1">
      <alignment horizontal="left"/>
    </xf>
    <xf numFmtId="0" fontId="36" fillId="0" borderId="0" xfId="62" applyFont="1" applyAlignment="1" applyProtection="1">
      <alignment horizontal="center" vertical="center" wrapText="1"/>
    </xf>
    <xf numFmtId="0" fontId="36" fillId="0" borderId="10" xfId="62" applyFont="1" applyBorder="1" applyAlignment="1" applyProtection="1">
      <alignment horizontal="center" vertical="center" wrapText="1"/>
    </xf>
    <xf numFmtId="0" fontId="38" fillId="0" borderId="139" xfId="62" applyFont="1" applyBorder="1" applyAlignment="1" applyProtection="1">
      <alignment horizontal="left" vertical="center"/>
    </xf>
    <xf numFmtId="0" fontId="38" fillId="0" borderId="140" xfId="62" applyFont="1" applyBorder="1" applyAlignment="1" applyProtection="1">
      <alignment horizontal="center" vertical="center"/>
    </xf>
    <xf numFmtId="0" fontId="38" fillId="0" borderId="141" xfId="62" applyFont="1" applyBorder="1" applyAlignment="1" applyProtection="1">
      <alignment horizontal="center" vertical="center"/>
    </xf>
    <xf numFmtId="0" fontId="38" fillId="0" borderId="142" xfId="62" applyFont="1" applyBorder="1" applyAlignment="1" applyProtection="1">
      <alignment horizontal="center" vertical="center"/>
    </xf>
    <xf numFmtId="0" fontId="38" fillId="0" borderId="139" xfId="62" applyFont="1" applyBorder="1" applyAlignment="1" applyProtection="1">
      <alignment horizontal="center" vertical="center" wrapText="1"/>
    </xf>
    <xf numFmtId="0" fontId="38" fillId="0" borderId="139" xfId="62" applyFont="1" applyBorder="1" applyAlignment="1" applyProtection="1">
      <alignment horizontal="center" vertical="center"/>
    </xf>
    <xf numFmtId="0" fontId="38" fillId="0" borderId="140" xfId="62" applyFont="1" applyBorder="1" applyAlignment="1" applyProtection="1">
      <alignment horizontal="center"/>
    </xf>
    <xf numFmtId="0" fontId="38" fillId="0" borderId="141" xfId="62" applyFont="1" applyBorder="1" applyAlignment="1" applyProtection="1">
      <alignment horizontal="center"/>
    </xf>
    <xf numFmtId="0" fontId="38" fillId="0" borderId="142" xfId="62" applyFont="1" applyBorder="1" applyAlignment="1" applyProtection="1">
      <alignment horizontal="center"/>
    </xf>
    <xf numFmtId="0" fontId="37" fillId="0" borderId="140" xfId="62" applyFont="1" applyBorder="1" applyAlignment="1" applyProtection="1">
      <alignment horizontal="left" wrapText="1"/>
    </xf>
    <xf numFmtId="0" fontId="37" fillId="0" borderId="141" xfId="62" applyFont="1" applyBorder="1" applyAlignment="1" applyProtection="1">
      <alignment horizontal="left" wrapText="1"/>
    </xf>
    <xf numFmtId="0" fontId="37" fillId="0" borderId="142" xfId="62" applyFont="1" applyBorder="1" applyAlignment="1" applyProtection="1">
      <alignment horizontal="left" wrapText="1"/>
    </xf>
    <xf numFmtId="0" fontId="37" fillId="0" borderId="145" xfId="62" applyFont="1" applyBorder="1" applyAlignment="1" applyProtection="1">
      <alignment horizontal="left"/>
    </xf>
    <xf numFmtId="0" fontId="37" fillId="0" borderId="0" xfId="62" applyFont="1" applyAlignment="1" applyProtection="1">
      <alignment horizontal="left"/>
    </xf>
    <xf numFmtId="0" fontId="37" fillId="0" borderId="116" xfId="62" applyFont="1" applyBorder="1" applyAlignment="1" applyProtection="1">
      <alignment horizontal="left"/>
    </xf>
    <xf numFmtId="0" fontId="37" fillId="0" borderId="139" xfId="62" applyFont="1" applyBorder="1" applyAlignment="1" applyProtection="1">
      <alignment horizontal="left" wrapText="1"/>
    </xf>
    <xf numFmtId="0" fontId="37" fillId="0" borderId="146" xfId="62" applyFont="1" applyBorder="1" applyAlignment="1" applyProtection="1">
      <alignment horizontal="left"/>
    </xf>
    <xf numFmtId="0" fontId="37" fillId="0" borderId="10" xfId="62" applyFont="1" applyBorder="1" applyAlignment="1" applyProtection="1">
      <alignment horizontal="left"/>
    </xf>
    <xf numFmtId="0" fontId="37" fillId="0" borderId="147" xfId="62" applyFont="1" applyBorder="1" applyAlignment="1" applyProtection="1">
      <alignment horizontal="left"/>
    </xf>
    <xf numFmtId="0" fontId="37" fillId="0" borderId="140" xfId="62" applyFont="1" applyBorder="1" applyAlignment="1" applyProtection="1">
      <alignment horizontal="left"/>
    </xf>
    <xf numFmtId="0" fontId="37" fillId="0" borderId="141" xfId="62" applyFont="1" applyBorder="1" applyAlignment="1" applyProtection="1">
      <alignment horizontal="left"/>
    </xf>
    <xf numFmtId="0" fontId="37" fillId="0" borderId="142" xfId="62" applyFont="1" applyBorder="1" applyAlignment="1" applyProtection="1">
      <alignment horizontal="left"/>
    </xf>
    <xf numFmtId="0" fontId="37" fillId="0" borderId="143" xfId="62" applyFont="1" applyBorder="1" applyAlignment="1" applyProtection="1">
      <alignment horizontal="left"/>
    </xf>
    <xf numFmtId="0" fontId="37" fillId="0" borderId="64" xfId="62" applyFont="1" applyBorder="1" applyAlignment="1" applyProtection="1">
      <alignment horizontal="left"/>
    </xf>
    <xf numFmtId="0" fontId="37" fillId="0" borderId="144" xfId="62" applyFont="1" applyBorder="1" applyAlignment="1" applyProtection="1">
      <alignment horizontal="left"/>
    </xf>
    <xf numFmtId="0" fontId="38" fillId="0" borderId="143" xfId="62" applyFont="1" applyBorder="1" applyAlignment="1" applyProtection="1">
      <alignment horizontal="center" vertical="center"/>
    </xf>
    <xf numFmtId="0" fontId="38" fillId="0" borderId="64" xfId="62" applyFont="1" applyBorder="1" applyAlignment="1" applyProtection="1">
      <alignment horizontal="center" vertical="center"/>
    </xf>
    <xf numFmtId="0" fontId="38" fillId="0" borderId="144" xfId="62" applyFont="1" applyBorder="1" applyAlignment="1" applyProtection="1">
      <alignment horizontal="center" vertical="center"/>
    </xf>
    <xf numFmtId="0" fontId="19" fillId="0" borderId="81" xfId="0" applyFont="1" applyBorder="1" applyAlignment="1">
      <alignment horizontal="left" vertical="center"/>
    </xf>
    <xf numFmtId="0" fontId="19" fillId="0" borderId="97" xfId="0" applyFont="1" applyBorder="1" applyAlignment="1">
      <alignment horizontal="left" vertical="center"/>
    </xf>
    <xf numFmtId="0" fontId="19" fillId="0" borderId="83" xfId="0" applyFont="1" applyBorder="1" applyAlignment="1">
      <alignment horizontal="left" vertical="center"/>
    </xf>
    <xf numFmtId="0" fontId="19" fillId="0" borderId="0" xfId="0" applyFont="1" applyBorder="1" applyAlignment="1">
      <alignment horizontal="left" vertical="justify"/>
    </xf>
    <xf numFmtId="0" fontId="19" fillId="0" borderId="32" xfId="0" applyFont="1" applyBorder="1" applyAlignment="1">
      <alignment horizontal="left" vertical="center"/>
    </xf>
    <xf numFmtId="0" fontId="19" fillId="0" borderId="34" xfId="0" applyFont="1" applyBorder="1" applyAlignment="1">
      <alignment horizontal="left" vertical="center"/>
    </xf>
    <xf numFmtId="49" fontId="19" fillId="0" borderId="49" xfId="0" applyNumberFormat="1" applyFont="1" applyBorder="1" applyAlignment="1">
      <alignment horizontal="left" vertical="justify"/>
    </xf>
    <xf numFmtId="0" fontId="19" fillId="0" borderId="82" xfId="0" applyFont="1" applyBorder="1" applyAlignment="1">
      <alignment horizontal="left" vertical="center"/>
    </xf>
    <xf numFmtId="0" fontId="19" fillId="0" borderId="98" xfId="0" applyFont="1" applyBorder="1" applyAlignment="1">
      <alignment horizontal="left" vertical="center"/>
    </xf>
    <xf numFmtId="0" fontId="19" fillId="0" borderId="30" xfId="0" applyFont="1" applyBorder="1" applyAlignment="1">
      <alignment horizontal="left" vertical="center"/>
    </xf>
    <xf numFmtId="0" fontId="19" fillId="0" borderId="98"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119" xfId="0" applyFont="1" applyBorder="1" applyAlignment="1">
      <alignment horizontal="left" vertical="center"/>
    </xf>
    <xf numFmtId="0" fontId="19" fillId="0" borderId="94" xfId="0" applyFont="1" applyBorder="1" applyAlignment="1">
      <alignment horizontal="left" vertical="justify"/>
    </xf>
    <xf numFmtId="0" fontId="19" fillId="0" borderId="95" xfId="0" applyFont="1" applyBorder="1" applyAlignment="1">
      <alignment horizontal="left" vertical="justify"/>
    </xf>
    <xf numFmtId="49" fontId="19" fillId="0" borderId="0" xfId="0" applyNumberFormat="1" applyFont="1" applyBorder="1" applyAlignment="1">
      <alignment horizontal="left" vertical="justify"/>
    </xf>
    <xf numFmtId="49" fontId="19" fillId="0" borderId="100" xfId="0" applyNumberFormat="1" applyFont="1" applyBorder="1" applyAlignment="1">
      <alignment horizontal="left" vertical="justify"/>
    </xf>
    <xf numFmtId="0" fontId="19" fillId="0" borderId="49" xfId="0" applyFont="1" applyBorder="1" applyAlignment="1">
      <alignment horizontal="left" vertical="justify"/>
    </xf>
    <xf numFmtId="0" fontId="19" fillId="0" borderId="33" xfId="0" applyFont="1" applyBorder="1" applyAlignment="1">
      <alignment horizontal="left" vertical="center"/>
    </xf>
    <xf numFmtId="0" fontId="19" fillId="0" borderId="130" xfId="0" applyFont="1" applyBorder="1" applyAlignment="1">
      <alignment horizontal="left" vertical="justify"/>
    </xf>
    <xf numFmtId="0" fontId="19" fillId="0" borderId="0" xfId="47" applyFont="1" applyBorder="1" applyAlignment="1">
      <alignment horizontal="left"/>
    </xf>
    <xf numFmtId="0" fontId="19" fillId="0" borderId="49" xfId="47" applyFont="1" applyBorder="1" applyAlignment="1">
      <alignment horizontal="left"/>
    </xf>
    <xf numFmtId="49" fontId="19" fillId="0" borderId="0" xfId="0" applyNumberFormat="1" applyFont="1" applyBorder="1" applyAlignment="1">
      <alignment horizontal="center" vertical="justify"/>
    </xf>
    <xf numFmtId="49" fontId="19" fillId="0" borderId="49" xfId="0" applyNumberFormat="1" applyFont="1" applyBorder="1" applyAlignment="1">
      <alignment horizontal="center" vertical="justify"/>
    </xf>
    <xf numFmtId="164" fontId="19" fillId="0" borderId="38" xfId="29" applyFont="1" applyBorder="1" applyAlignment="1">
      <alignment horizontal="right"/>
    </xf>
    <xf numFmtId="164" fontId="19" fillId="0" borderId="112" xfId="29" applyFont="1" applyBorder="1" applyAlignment="1">
      <alignment horizontal="right"/>
    </xf>
    <xf numFmtId="164" fontId="19" fillId="0" borderId="48" xfId="29" applyFont="1" applyBorder="1" applyAlignment="1">
      <alignment horizontal="center"/>
    </xf>
    <xf numFmtId="164" fontId="19" fillId="0" borderId="50" xfId="29" applyFont="1" applyBorder="1" applyAlignment="1">
      <alignment horizontal="center"/>
    </xf>
    <xf numFmtId="49" fontId="19" fillId="0" borderId="12" xfId="0" applyNumberFormat="1" applyFont="1" applyBorder="1" applyAlignment="1">
      <alignment horizontal="center" vertical="justify"/>
    </xf>
    <xf numFmtId="49" fontId="19" fillId="0" borderId="77" xfId="0" applyNumberFormat="1" applyFont="1" applyBorder="1" applyAlignment="1">
      <alignment horizontal="center" vertical="justify"/>
    </xf>
    <xf numFmtId="49" fontId="19" fillId="0" borderId="138" xfId="0" applyNumberFormat="1" applyFont="1" applyBorder="1" applyAlignment="1">
      <alignment horizontal="center" vertical="justify"/>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Ç¥ÁØ_kc-elec system check list" xfId="26"/>
    <cellStyle name="Calculation" xfId="27" builtinId="22" customBuiltin="1"/>
    <cellStyle name="Calculation 2" xfId="63"/>
    <cellStyle name="Check Cell" xfId="28" builtinId="23" customBuiltin="1"/>
    <cellStyle name="Check Cell 2" xfId="64"/>
    <cellStyle name="Comma" xfId="29" builtinId="3"/>
    <cellStyle name="Comma 2" xfId="46"/>
    <cellStyle name="Comma 2 2" xfId="58"/>
    <cellStyle name="Comma 3" xfId="56"/>
    <cellStyle name="Comma 3 2" xfId="74"/>
    <cellStyle name="Comma 4" xfId="60"/>
    <cellStyle name="Comma_Sheet1" xfId="30"/>
    <cellStyle name="Custom - Style8" xfId="48"/>
    <cellStyle name="Data   - Style2" xfId="49"/>
    <cellStyle name="Data   - Style2 2" xfId="69"/>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Input 2" xfId="65"/>
    <cellStyle name="Labels - Style3" xfId="50"/>
    <cellStyle name="Labels - Style3 2" xfId="70"/>
    <cellStyle name="Linked Cell" xfId="38" builtinId="24" customBuiltin="1"/>
    <cellStyle name="Neutral" xfId="39" builtinId="28" customBuiltin="1"/>
    <cellStyle name="Normal" xfId="0" builtinId="0"/>
    <cellStyle name="Normal 2" xfId="45"/>
    <cellStyle name="Normal 2 2" xfId="57"/>
    <cellStyle name="Normal 3" xfId="47"/>
    <cellStyle name="Normal 4" xfId="59"/>
    <cellStyle name="Normal 4 2" xfId="62"/>
    <cellStyle name="Note" xfId="40" builtinId="10" customBuiltin="1"/>
    <cellStyle name="Note 2" xfId="66"/>
    <cellStyle name="Output" xfId="41" builtinId="21" customBuiltin="1"/>
    <cellStyle name="Output 2" xfId="67"/>
    <cellStyle name="Percent" xfId="61" builtinId="5"/>
    <cellStyle name="Percent 2" xfId="75"/>
    <cellStyle name="Reset  - Style7" xfId="51"/>
    <cellStyle name="Table  - Style6" xfId="52"/>
    <cellStyle name="Table  - Style6 2" xfId="71"/>
    <cellStyle name="Title" xfId="42" builtinId="15" customBuiltin="1"/>
    <cellStyle name="Title  - Style1" xfId="53"/>
    <cellStyle name="Total" xfId="43" builtinId="25" customBuiltin="1"/>
    <cellStyle name="Total 2" xfId="68"/>
    <cellStyle name="TotCol - Style5" xfId="54"/>
    <cellStyle name="TotCol - Style5 2" xfId="72"/>
    <cellStyle name="TotRow - Style4" xfId="55"/>
    <cellStyle name="TotRow - Style4 2" xfId="73"/>
    <cellStyle name="Warning Text" xfId="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389938</xdr:colOff>
      <xdr:row>3</xdr:row>
      <xdr:rowOff>114076</xdr:rowOff>
    </xdr:from>
    <xdr:to>
      <xdr:col>2</xdr:col>
      <xdr:colOff>28372</xdr:colOff>
      <xdr:row>4</xdr:row>
      <xdr:rowOff>505866</xdr:rowOff>
    </xdr:to>
    <xdr:pic>
      <xdr:nvPicPr>
        <xdr:cNvPr id="2" name="Picture 11"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056688" y="714151"/>
          <a:ext cx="552834" cy="591815"/>
        </a:xfrm>
        <a:prstGeom prst="rect">
          <a:avLst/>
        </a:prstGeom>
        <a:noFill/>
        <a:ln w="9525" cap="flat" cmpd="sng">
          <a:noFill/>
          <a:prstDash val="solid"/>
          <a:miter/>
        </a:ln>
        <a:effectLst/>
      </xdr:spPr>
    </xdr:pic>
    <xdr:clientData/>
  </xdr:twoCellAnchor>
  <xdr:twoCellAnchor>
    <xdr:from>
      <xdr:col>4</xdr:col>
      <xdr:colOff>46897</xdr:colOff>
      <xdr:row>3</xdr:row>
      <xdr:rowOff>177365</xdr:rowOff>
    </xdr:from>
    <xdr:to>
      <xdr:col>5</xdr:col>
      <xdr:colOff>0</xdr:colOff>
      <xdr:row>5</xdr:row>
      <xdr:rowOff>25003</xdr:rowOff>
    </xdr:to>
    <xdr:pic>
      <xdr:nvPicPr>
        <xdr:cNvPr id="3" name="Picture 12" descr="Description: C:\Users\admin\Downloads\logo copy(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23215" r="25446"/>
        <a:stretch>
          <a:fillRect/>
        </a:stretch>
      </xdr:blipFill>
      <xdr:spPr>
        <a:xfrm>
          <a:off x="4399822" y="777440"/>
          <a:ext cx="1219928" cy="762038"/>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0"/>
  <sheetViews>
    <sheetView view="pageBreakPreview" topLeftCell="B35" zoomScale="120" zoomScaleNormal="100" zoomScaleSheetLayoutView="120" workbookViewId="0">
      <selection activeCell="C60" sqref="C60"/>
    </sheetView>
  </sheetViews>
  <sheetFormatPr defaultColWidth="10" defaultRowHeight="14" x14ac:dyDescent="0.3"/>
  <cols>
    <col min="1" max="1" width="10" style="322"/>
    <col min="2" max="2" width="13.7265625" style="322" bestFit="1" customWidth="1"/>
    <col min="3" max="3" width="21.7265625" style="322" customWidth="1"/>
    <col min="4" max="4" width="22.26953125" style="322" customWidth="1"/>
    <col min="5" max="5" width="19" style="322" customWidth="1"/>
    <col min="6" max="6" width="22" style="322" customWidth="1"/>
    <col min="7" max="257" width="10" style="322"/>
    <col min="258" max="258" width="14.453125" style="322" customWidth="1"/>
    <col min="259" max="259" width="19.26953125" style="322" customWidth="1"/>
    <col min="260" max="260" width="22.26953125" style="322" customWidth="1"/>
    <col min="261" max="261" width="15.54296875" style="322" customWidth="1"/>
    <col min="262" max="262" width="17.90625" style="322" customWidth="1"/>
    <col min="263" max="513" width="10" style="322"/>
    <col min="514" max="514" width="14.453125" style="322" customWidth="1"/>
    <col min="515" max="515" width="19.26953125" style="322" customWidth="1"/>
    <col min="516" max="516" width="22.26953125" style="322" customWidth="1"/>
    <col min="517" max="517" width="15.54296875" style="322" customWidth="1"/>
    <col min="518" max="518" width="17.90625" style="322" customWidth="1"/>
    <col min="519" max="769" width="10" style="322"/>
    <col min="770" max="770" width="14.453125" style="322" customWidth="1"/>
    <col min="771" max="771" width="19.26953125" style="322" customWidth="1"/>
    <col min="772" max="772" width="22.26953125" style="322" customWidth="1"/>
    <col min="773" max="773" width="15.54296875" style="322" customWidth="1"/>
    <col min="774" max="774" width="17.90625" style="322" customWidth="1"/>
    <col min="775" max="1025" width="10" style="322"/>
    <col min="1026" max="1026" width="14.453125" style="322" customWidth="1"/>
    <col min="1027" max="1027" width="19.26953125" style="322" customWidth="1"/>
    <col min="1028" max="1028" width="22.26953125" style="322" customWidth="1"/>
    <col min="1029" max="1029" width="15.54296875" style="322" customWidth="1"/>
    <col min="1030" max="1030" width="17.90625" style="322" customWidth="1"/>
    <col min="1031" max="1281" width="10" style="322"/>
    <col min="1282" max="1282" width="14.453125" style="322" customWidth="1"/>
    <col min="1283" max="1283" width="19.26953125" style="322" customWidth="1"/>
    <col min="1284" max="1284" width="22.26953125" style="322" customWidth="1"/>
    <col min="1285" max="1285" width="15.54296875" style="322" customWidth="1"/>
    <col min="1286" max="1286" width="17.90625" style="322" customWidth="1"/>
    <col min="1287" max="1537" width="10" style="322"/>
    <col min="1538" max="1538" width="14.453125" style="322" customWidth="1"/>
    <col min="1539" max="1539" width="19.26953125" style="322" customWidth="1"/>
    <col min="1540" max="1540" width="22.26953125" style="322" customWidth="1"/>
    <col min="1541" max="1541" width="15.54296875" style="322" customWidth="1"/>
    <col min="1542" max="1542" width="17.90625" style="322" customWidth="1"/>
    <col min="1543" max="1793" width="10" style="322"/>
    <col min="1794" max="1794" width="14.453125" style="322" customWidth="1"/>
    <col min="1795" max="1795" width="19.26953125" style="322" customWidth="1"/>
    <col min="1796" max="1796" width="22.26953125" style="322" customWidth="1"/>
    <col min="1797" max="1797" width="15.54296875" style="322" customWidth="1"/>
    <col min="1798" max="1798" width="17.90625" style="322" customWidth="1"/>
    <col min="1799" max="2049" width="10" style="322"/>
    <col min="2050" max="2050" width="14.453125" style="322" customWidth="1"/>
    <col min="2051" max="2051" width="19.26953125" style="322" customWidth="1"/>
    <col min="2052" max="2052" width="22.26953125" style="322" customWidth="1"/>
    <col min="2053" max="2053" width="15.54296875" style="322" customWidth="1"/>
    <col min="2054" max="2054" width="17.90625" style="322" customWidth="1"/>
    <col min="2055" max="2305" width="10" style="322"/>
    <col min="2306" max="2306" width="14.453125" style="322" customWidth="1"/>
    <col min="2307" max="2307" width="19.26953125" style="322" customWidth="1"/>
    <col min="2308" max="2308" width="22.26953125" style="322" customWidth="1"/>
    <col min="2309" max="2309" width="15.54296875" style="322" customWidth="1"/>
    <col min="2310" max="2310" width="17.90625" style="322" customWidth="1"/>
    <col min="2311" max="2561" width="10" style="322"/>
    <col min="2562" max="2562" width="14.453125" style="322" customWidth="1"/>
    <col min="2563" max="2563" width="19.26953125" style="322" customWidth="1"/>
    <col min="2564" max="2564" width="22.26953125" style="322" customWidth="1"/>
    <col min="2565" max="2565" width="15.54296875" style="322" customWidth="1"/>
    <col min="2566" max="2566" width="17.90625" style="322" customWidth="1"/>
    <col min="2567" max="2817" width="10" style="322"/>
    <col min="2818" max="2818" width="14.453125" style="322" customWidth="1"/>
    <col min="2819" max="2819" width="19.26953125" style="322" customWidth="1"/>
    <col min="2820" max="2820" width="22.26953125" style="322" customWidth="1"/>
    <col min="2821" max="2821" width="15.54296875" style="322" customWidth="1"/>
    <col min="2822" max="2822" width="17.90625" style="322" customWidth="1"/>
    <col min="2823" max="3073" width="10" style="322"/>
    <col min="3074" max="3074" width="14.453125" style="322" customWidth="1"/>
    <col min="3075" max="3075" width="19.26953125" style="322" customWidth="1"/>
    <col min="3076" max="3076" width="22.26953125" style="322" customWidth="1"/>
    <col min="3077" max="3077" width="15.54296875" style="322" customWidth="1"/>
    <col min="3078" max="3078" width="17.90625" style="322" customWidth="1"/>
    <col min="3079" max="3329" width="10" style="322"/>
    <col min="3330" max="3330" width="14.453125" style="322" customWidth="1"/>
    <col min="3331" max="3331" width="19.26953125" style="322" customWidth="1"/>
    <col min="3332" max="3332" width="22.26953125" style="322" customWidth="1"/>
    <col min="3333" max="3333" width="15.54296875" style="322" customWidth="1"/>
    <col min="3334" max="3334" width="17.90625" style="322" customWidth="1"/>
    <col min="3335" max="3585" width="10" style="322"/>
    <col min="3586" max="3586" width="14.453125" style="322" customWidth="1"/>
    <col min="3587" max="3587" width="19.26953125" style="322" customWidth="1"/>
    <col min="3588" max="3588" width="22.26953125" style="322" customWidth="1"/>
    <col min="3589" max="3589" width="15.54296875" style="322" customWidth="1"/>
    <col min="3590" max="3590" width="17.90625" style="322" customWidth="1"/>
    <col min="3591" max="3841" width="10" style="322"/>
    <col min="3842" max="3842" width="14.453125" style="322" customWidth="1"/>
    <col min="3843" max="3843" width="19.26953125" style="322" customWidth="1"/>
    <col min="3844" max="3844" width="22.26953125" style="322" customWidth="1"/>
    <col min="3845" max="3845" width="15.54296875" style="322" customWidth="1"/>
    <col min="3846" max="3846" width="17.90625" style="322" customWidth="1"/>
    <col min="3847" max="4097" width="10" style="322"/>
    <col min="4098" max="4098" width="14.453125" style="322" customWidth="1"/>
    <col min="4099" max="4099" width="19.26953125" style="322" customWidth="1"/>
    <col min="4100" max="4100" width="22.26953125" style="322" customWidth="1"/>
    <col min="4101" max="4101" width="15.54296875" style="322" customWidth="1"/>
    <col min="4102" max="4102" width="17.90625" style="322" customWidth="1"/>
    <col min="4103" max="4353" width="10" style="322"/>
    <col min="4354" max="4354" width="14.453125" style="322" customWidth="1"/>
    <col min="4355" max="4355" width="19.26953125" style="322" customWidth="1"/>
    <col min="4356" max="4356" width="22.26953125" style="322" customWidth="1"/>
    <col min="4357" max="4357" width="15.54296875" style="322" customWidth="1"/>
    <col min="4358" max="4358" width="17.90625" style="322" customWidth="1"/>
    <col min="4359" max="4609" width="10" style="322"/>
    <col min="4610" max="4610" width="14.453125" style="322" customWidth="1"/>
    <col min="4611" max="4611" width="19.26953125" style="322" customWidth="1"/>
    <col min="4612" max="4612" width="22.26953125" style="322" customWidth="1"/>
    <col min="4613" max="4613" width="15.54296875" style="322" customWidth="1"/>
    <col min="4614" max="4614" width="17.90625" style="322" customWidth="1"/>
    <col min="4615" max="4865" width="10" style="322"/>
    <col min="4866" max="4866" width="14.453125" style="322" customWidth="1"/>
    <col min="4867" max="4867" width="19.26953125" style="322" customWidth="1"/>
    <col min="4868" max="4868" width="22.26953125" style="322" customWidth="1"/>
    <col min="4869" max="4869" width="15.54296875" style="322" customWidth="1"/>
    <col min="4870" max="4870" width="17.90625" style="322" customWidth="1"/>
    <col min="4871" max="5121" width="10" style="322"/>
    <col min="5122" max="5122" width="14.453125" style="322" customWidth="1"/>
    <col min="5123" max="5123" width="19.26953125" style="322" customWidth="1"/>
    <col min="5124" max="5124" width="22.26953125" style="322" customWidth="1"/>
    <col min="5125" max="5125" width="15.54296875" style="322" customWidth="1"/>
    <col min="5126" max="5126" width="17.90625" style="322" customWidth="1"/>
    <col min="5127" max="5377" width="10" style="322"/>
    <col min="5378" max="5378" width="14.453125" style="322" customWidth="1"/>
    <col min="5379" max="5379" width="19.26953125" style="322" customWidth="1"/>
    <col min="5380" max="5380" width="22.26953125" style="322" customWidth="1"/>
    <col min="5381" max="5381" width="15.54296875" style="322" customWidth="1"/>
    <col min="5382" max="5382" width="17.90625" style="322" customWidth="1"/>
    <col min="5383" max="5633" width="10" style="322"/>
    <col min="5634" max="5634" width="14.453125" style="322" customWidth="1"/>
    <col min="5635" max="5635" width="19.26953125" style="322" customWidth="1"/>
    <col min="5636" max="5636" width="22.26953125" style="322" customWidth="1"/>
    <col min="5637" max="5637" width="15.54296875" style="322" customWidth="1"/>
    <col min="5638" max="5638" width="17.90625" style="322" customWidth="1"/>
    <col min="5639" max="5889" width="10" style="322"/>
    <col min="5890" max="5890" width="14.453125" style="322" customWidth="1"/>
    <col min="5891" max="5891" width="19.26953125" style="322" customWidth="1"/>
    <col min="5892" max="5892" width="22.26953125" style="322" customWidth="1"/>
    <col min="5893" max="5893" width="15.54296875" style="322" customWidth="1"/>
    <col min="5894" max="5894" width="17.90625" style="322" customWidth="1"/>
    <col min="5895" max="6145" width="10" style="322"/>
    <col min="6146" max="6146" width="14.453125" style="322" customWidth="1"/>
    <col min="6147" max="6147" width="19.26953125" style="322" customWidth="1"/>
    <col min="6148" max="6148" width="22.26953125" style="322" customWidth="1"/>
    <col min="6149" max="6149" width="15.54296875" style="322" customWidth="1"/>
    <col min="6150" max="6150" width="17.90625" style="322" customWidth="1"/>
    <col min="6151" max="6401" width="10" style="322"/>
    <col min="6402" max="6402" width="14.453125" style="322" customWidth="1"/>
    <col min="6403" max="6403" width="19.26953125" style="322" customWidth="1"/>
    <col min="6404" max="6404" width="22.26953125" style="322" customWidth="1"/>
    <col min="6405" max="6405" width="15.54296875" style="322" customWidth="1"/>
    <col min="6406" max="6406" width="17.90625" style="322" customWidth="1"/>
    <col min="6407" max="6657" width="10" style="322"/>
    <col min="6658" max="6658" width="14.453125" style="322" customWidth="1"/>
    <col min="6659" max="6659" width="19.26953125" style="322" customWidth="1"/>
    <col min="6660" max="6660" width="22.26953125" style="322" customWidth="1"/>
    <col min="6661" max="6661" width="15.54296875" style="322" customWidth="1"/>
    <col min="6662" max="6662" width="17.90625" style="322" customWidth="1"/>
    <col min="6663" max="6913" width="10" style="322"/>
    <col min="6914" max="6914" width="14.453125" style="322" customWidth="1"/>
    <col min="6915" max="6915" width="19.26953125" style="322" customWidth="1"/>
    <col min="6916" max="6916" width="22.26953125" style="322" customWidth="1"/>
    <col min="6917" max="6917" width="15.54296875" style="322" customWidth="1"/>
    <col min="6918" max="6918" width="17.90625" style="322" customWidth="1"/>
    <col min="6919" max="7169" width="10" style="322"/>
    <col min="7170" max="7170" width="14.453125" style="322" customWidth="1"/>
    <col min="7171" max="7171" width="19.26953125" style="322" customWidth="1"/>
    <col min="7172" max="7172" width="22.26953125" style="322" customWidth="1"/>
    <col min="7173" max="7173" width="15.54296875" style="322" customWidth="1"/>
    <col min="7174" max="7174" width="17.90625" style="322" customWidth="1"/>
    <col min="7175" max="7425" width="10" style="322"/>
    <col min="7426" max="7426" width="14.453125" style="322" customWidth="1"/>
    <col min="7427" max="7427" width="19.26953125" style="322" customWidth="1"/>
    <col min="7428" max="7428" width="22.26953125" style="322" customWidth="1"/>
    <col min="7429" max="7429" width="15.54296875" style="322" customWidth="1"/>
    <col min="7430" max="7430" width="17.90625" style="322" customWidth="1"/>
    <col min="7431" max="7681" width="10" style="322"/>
    <col min="7682" max="7682" width="14.453125" style="322" customWidth="1"/>
    <col min="7683" max="7683" width="19.26953125" style="322" customWidth="1"/>
    <col min="7684" max="7684" width="22.26953125" style="322" customWidth="1"/>
    <col min="7685" max="7685" width="15.54296875" style="322" customWidth="1"/>
    <col min="7686" max="7686" width="17.90625" style="322" customWidth="1"/>
    <col min="7687" max="7937" width="10" style="322"/>
    <col min="7938" max="7938" width="14.453125" style="322" customWidth="1"/>
    <col min="7939" max="7939" width="19.26953125" style="322" customWidth="1"/>
    <col min="7940" max="7940" width="22.26953125" style="322" customWidth="1"/>
    <col min="7941" max="7941" width="15.54296875" style="322" customWidth="1"/>
    <col min="7942" max="7942" width="17.90625" style="322" customWidth="1"/>
    <col min="7943" max="8193" width="10" style="322"/>
    <col min="8194" max="8194" width="14.453125" style="322" customWidth="1"/>
    <col min="8195" max="8195" width="19.26953125" style="322" customWidth="1"/>
    <col min="8196" max="8196" width="22.26953125" style="322" customWidth="1"/>
    <col min="8197" max="8197" width="15.54296875" style="322" customWidth="1"/>
    <col min="8198" max="8198" width="17.90625" style="322" customWidth="1"/>
    <col min="8199" max="8449" width="10" style="322"/>
    <col min="8450" max="8450" width="14.453125" style="322" customWidth="1"/>
    <col min="8451" max="8451" width="19.26953125" style="322" customWidth="1"/>
    <col min="8452" max="8452" width="22.26953125" style="322" customWidth="1"/>
    <col min="8453" max="8453" width="15.54296875" style="322" customWidth="1"/>
    <col min="8454" max="8454" width="17.90625" style="322" customWidth="1"/>
    <col min="8455" max="8705" width="10" style="322"/>
    <col min="8706" max="8706" width="14.453125" style="322" customWidth="1"/>
    <col min="8707" max="8707" width="19.26953125" style="322" customWidth="1"/>
    <col min="8708" max="8708" width="22.26953125" style="322" customWidth="1"/>
    <col min="8709" max="8709" width="15.54296875" style="322" customWidth="1"/>
    <col min="8710" max="8710" width="17.90625" style="322" customWidth="1"/>
    <col min="8711" max="8961" width="10" style="322"/>
    <col min="8962" max="8962" width="14.453125" style="322" customWidth="1"/>
    <col min="8963" max="8963" width="19.26953125" style="322" customWidth="1"/>
    <col min="8964" max="8964" width="22.26953125" style="322" customWidth="1"/>
    <col min="8965" max="8965" width="15.54296875" style="322" customWidth="1"/>
    <col min="8966" max="8966" width="17.90625" style="322" customWidth="1"/>
    <col min="8967" max="9217" width="10" style="322"/>
    <col min="9218" max="9218" width="14.453125" style="322" customWidth="1"/>
    <col min="9219" max="9219" width="19.26953125" style="322" customWidth="1"/>
    <col min="9220" max="9220" width="22.26953125" style="322" customWidth="1"/>
    <col min="9221" max="9221" width="15.54296875" style="322" customWidth="1"/>
    <col min="9222" max="9222" width="17.90625" style="322" customWidth="1"/>
    <col min="9223" max="9473" width="10" style="322"/>
    <col min="9474" max="9474" width="14.453125" style="322" customWidth="1"/>
    <col min="9475" max="9475" width="19.26953125" style="322" customWidth="1"/>
    <col min="9476" max="9476" width="22.26953125" style="322" customWidth="1"/>
    <col min="9477" max="9477" width="15.54296875" style="322" customWidth="1"/>
    <col min="9478" max="9478" width="17.90625" style="322" customWidth="1"/>
    <col min="9479" max="9729" width="10" style="322"/>
    <col min="9730" max="9730" width="14.453125" style="322" customWidth="1"/>
    <col min="9731" max="9731" width="19.26953125" style="322" customWidth="1"/>
    <col min="9732" max="9732" width="22.26953125" style="322" customWidth="1"/>
    <col min="9733" max="9733" width="15.54296875" style="322" customWidth="1"/>
    <col min="9734" max="9734" width="17.90625" style="322" customWidth="1"/>
    <col min="9735" max="9985" width="10" style="322"/>
    <col min="9986" max="9986" width="14.453125" style="322" customWidth="1"/>
    <col min="9987" max="9987" width="19.26953125" style="322" customWidth="1"/>
    <col min="9988" max="9988" width="22.26953125" style="322" customWidth="1"/>
    <col min="9989" max="9989" width="15.54296875" style="322" customWidth="1"/>
    <col min="9990" max="9990" width="17.90625" style="322" customWidth="1"/>
    <col min="9991" max="10241" width="10" style="322"/>
    <col min="10242" max="10242" width="14.453125" style="322" customWidth="1"/>
    <col min="10243" max="10243" width="19.26953125" style="322" customWidth="1"/>
    <col min="10244" max="10244" width="22.26953125" style="322" customWidth="1"/>
    <col min="10245" max="10245" width="15.54296875" style="322" customWidth="1"/>
    <col min="10246" max="10246" width="17.90625" style="322" customWidth="1"/>
    <col min="10247" max="10497" width="10" style="322"/>
    <col min="10498" max="10498" width="14.453125" style="322" customWidth="1"/>
    <col min="10499" max="10499" width="19.26953125" style="322" customWidth="1"/>
    <col min="10500" max="10500" width="22.26953125" style="322" customWidth="1"/>
    <col min="10501" max="10501" width="15.54296875" style="322" customWidth="1"/>
    <col min="10502" max="10502" width="17.90625" style="322" customWidth="1"/>
    <col min="10503" max="10753" width="10" style="322"/>
    <col min="10754" max="10754" width="14.453125" style="322" customWidth="1"/>
    <col min="10755" max="10755" width="19.26953125" style="322" customWidth="1"/>
    <col min="10756" max="10756" width="22.26953125" style="322" customWidth="1"/>
    <col min="10757" max="10757" width="15.54296875" style="322" customWidth="1"/>
    <col min="10758" max="10758" width="17.90625" style="322" customWidth="1"/>
    <col min="10759" max="11009" width="10" style="322"/>
    <col min="11010" max="11010" width="14.453125" style="322" customWidth="1"/>
    <col min="11011" max="11011" width="19.26953125" style="322" customWidth="1"/>
    <col min="11012" max="11012" width="22.26953125" style="322" customWidth="1"/>
    <col min="11013" max="11013" width="15.54296875" style="322" customWidth="1"/>
    <col min="11014" max="11014" width="17.90625" style="322" customWidth="1"/>
    <col min="11015" max="11265" width="10" style="322"/>
    <col min="11266" max="11266" width="14.453125" style="322" customWidth="1"/>
    <col min="11267" max="11267" width="19.26953125" style="322" customWidth="1"/>
    <col min="11268" max="11268" width="22.26953125" style="322" customWidth="1"/>
    <col min="11269" max="11269" width="15.54296875" style="322" customWidth="1"/>
    <col min="11270" max="11270" width="17.90625" style="322" customWidth="1"/>
    <col min="11271" max="11521" width="10" style="322"/>
    <col min="11522" max="11522" width="14.453125" style="322" customWidth="1"/>
    <col min="11523" max="11523" width="19.26953125" style="322" customWidth="1"/>
    <col min="11524" max="11524" width="22.26953125" style="322" customWidth="1"/>
    <col min="11525" max="11525" width="15.54296875" style="322" customWidth="1"/>
    <col min="11526" max="11526" width="17.90625" style="322" customWidth="1"/>
    <col min="11527" max="11777" width="10" style="322"/>
    <col min="11778" max="11778" width="14.453125" style="322" customWidth="1"/>
    <col min="11779" max="11779" width="19.26953125" style="322" customWidth="1"/>
    <col min="11780" max="11780" width="22.26953125" style="322" customWidth="1"/>
    <col min="11781" max="11781" width="15.54296875" style="322" customWidth="1"/>
    <col min="11782" max="11782" width="17.90625" style="322" customWidth="1"/>
    <col min="11783" max="12033" width="10" style="322"/>
    <col min="12034" max="12034" width="14.453125" style="322" customWidth="1"/>
    <col min="12035" max="12035" width="19.26953125" style="322" customWidth="1"/>
    <col min="12036" max="12036" width="22.26953125" style="322" customWidth="1"/>
    <col min="12037" max="12037" width="15.54296875" style="322" customWidth="1"/>
    <col min="12038" max="12038" width="17.90625" style="322" customWidth="1"/>
    <col min="12039" max="12289" width="10" style="322"/>
    <col min="12290" max="12290" width="14.453125" style="322" customWidth="1"/>
    <col min="12291" max="12291" width="19.26953125" style="322" customWidth="1"/>
    <col min="12292" max="12292" width="22.26953125" style="322" customWidth="1"/>
    <col min="12293" max="12293" width="15.54296875" style="322" customWidth="1"/>
    <col min="12294" max="12294" width="17.90625" style="322" customWidth="1"/>
    <col min="12295" max="12545" width="10" style="322"/>
    <col min="12546" max="12546" width="14.453125" style="322" customWidth="1"/>
    <col min="12547" max="12547" width="19.26953125" style="322" customWidth="1"/>
    <col min="12548" max="12548" width="22.26953125" style="322" customWidth="1"/>
    <col min="12549" max="12549" width="15.54296875" style="322" customWidth="1"/>
    <col min="12550" max="12550" width="17.90625" style="322" customWidth="1"/>
    <col min="12551" max="12801" width="10" style="322"/>
    <col min="12802" max="12802" width="14.453125" style="322" customWidth="1"/>
    <col min="12803" max="12803" width="19.26953125" style="322" customWidth="1"/>
    <col min="12804" max="12804" width="22.26953125" style="322" customWidth="1"/>
    <col min="12805" max="12805" width="15.54296875" style="322" customWidth="1"/>
    <col min="12806" max="12806" width="17.90625" style="322" customWidth="1"/>
    <col min="12807" max="13057" width="10" style="322"/>
    <col min="13058" max="13058" width="14.453125" style="322" customWidth="1"/>
    <col min="13059" max="13059" width="19.26953125" style="322" customWidth="1"/>
    <col min="13060" max="13060" width="22.26953125" style="322" customWidth="1"/>
    <col min="13061" max="13061" width="15.54296875" style="322" customWidth="1"/>
    <col min="13062" max="13062" width="17.90625" style="322" customWidth="1"/>
    <col min="13063" max="13313" width="10" style="322"/>
    <col min="13314" max="13314" width="14.453125" style="322" customWidth="1"/>
    <col min="13315" max="13315" width="19.26953125" style="322" customWidth="1"/>
    <col min="13316" max="13316" width="22.26953125" style="322" customWidth="1"/>
    <col min="13317" max="13317" width="15.54296875" style="322" customWidth="1"/>
    <col min="13318" max="13318" width="17.90625" style="322" customWidth="1"/>
    <col min="13319" max="13569" width="10" style="322"/>
    <col min="13570" max="13570" width="14.453125" style="322" customWidth="1"/>
    <col min="13571" max="13571" width="19.26953125" style="322" customWidth="1"/>
    <col min="13572" max="13572" width="22.26953125" style="322" customWidth="1"/>
    <col min="13573" max="13573" width="15.54296875" style="322" customWidth="1"/>
    <col min="13574" max="13574" width="17.90625" style="322" customWidth="1"/>
    <col min="13575" max="13825" width="10" style="322"/>
    <col min="13826" max="13826" width="14.453125" style="322" customWidth="1"/>
    <col min="13827" max="13827" width="19.26953125" style="322" customWidth="1"/>
    <col min="13828" max="13828" width="22.26953125" style="322" customWidth="1"/>
    <col min="13829" max="13829" width="15.54296875" style="322" customWidth="1"/>
    <col min="13830" max="13830" width="17.90625" style="322" customWidth="1"/>
    <col min="13831" max="14081" width="10" style="322"/>
    <col min="14082" max="14082" width="14.453125" style="322" customWidth="1"/>
    <col min="14083" max="14083" width="19.26953125" style="322" customWidth="1"/>
    <col min="14084" max="14084" width="22.26953125" style="322" customWidth="1"/>
    <col min="14085" max="14085" width="15.54296875" style="322" customWidth="1"/>
    <col min="14086" max="14086" width="17.90625" style="322" customWidth="1"/>
    <col min="14087" max="14337" width="10" style="322"/>
    <col min="14338" max="14338" width="14.453125" style="322" customWidth="1"/>
    <col min="14339" max="14339" width="19.26953125" style="322" customWidth="1"/>
    <col min="14340" max="14340" width="22.26953125" style="322" customWidth="1"/>
    <col min="14341" max="14341" width="15.54296875" style="322" customWidth="1"/>
    <col min="14342" max="14342" width="17.90625" style="322" customWidth="1"/>
    <col min="14343" max="14593" width="10" style="322"/>
    <col min="14594" max="14594" width="14.453125" style="322" customWidth="1"/>
    <col min="14595" max="14595" width="19.26953125" style="322" customWidth="1"/>
    <col min="14596" max="14596" width="22.26953125" style="322" customWidth="1"/>
    <col min="14597" max="14597" width="15.54296875" style="322" customWidth="1"/>
    <col min="14598" max="14598" width="17.90625" style="322" customWidth="1"/>
    <col min="14599" max="14849" width="10" style="322"/>
    <col min="14850" max="14850" width="14.453125" style="322" customWidth="1"/>
    <col min="14851" max="14851" width="19.26953125" style="322" customWidth="1"/>
    <col min="14852" max="14852" width="22.26953125" style="322" customWidth="1"/>
    <col min="14853" max="14853" width="15.54296875" style="322" customWidth="1"/>
    <col min="14854" max="14854" width="17.90625" style="322" customWidth="1"/>
    <col min="14855" max="15105" width="10" style="322"/>
    <col min="15106" max="15106" width="14.453125" style="322" customWidth="1"/>
    <col min="15107" max="15107" width="19.26953125" style="322" customWidth="1"/>
    <col min="15108" max="15108" width="22.26953125" style="322" customWidth="1"/>
    <col min="15109" max="15109" width="15.54296875" style="322" customWidth="1"/>
    <col min="15110" max="15110" width="17.90625" style="322" customWidth="1"/>
    <col min="15111" max="15361" width="10" style="322"/>
    <col min="15362" max="15362" width="14.453125" style="322" customWidth="1"/>
    <col min="15363" max="15363" width="19.26953125" style="322" customWidth="1"/>
    <col min="15364" max="15364" width="22.26953125" style="322" customWidth="1"/>
    <col min="15365" max="15365" width="15.54296875" style="322" customWidth="1"/>
    <col min="15366" max="15366" width="17.90625" style="322" customWidth="1"/>
    <col min="15367" max="15617" width="10" style="322"/>
    <col min="15618" max="15618" width="14.453125" style="322" customWidth="1"/>
    <col min="15619" max="15619" width="19.26953125" style="322" customWidth="1"/>
    <col min="15620" max="15620" width="22.26953125" style="322" customWidth="1"/>
    <col min="15621" max="15621" width="15.54296875" style="322" customWidth="1"/>
    <col min="15622" max="15622" width="17.90625" style="322" customWidth="1"/>
    <col min="15623" max="15873" width="10" style="322"/>
    <col min="15874" max="15874" width="14.453125" style="322" customWidth="1"/>
    <col min="15875" max="15875" width="19.26953125" style="322" customWidth="1"/>
    <col min="15876" max="15876" width="22.26953125" style="322" customWidth="1"/>
    <col min="15877" max="15877" width="15.54296875" style="322" customWidth="1"/>
    <col min="15878" max="15878" width="17.90625" style="322" customWidth="1"/>
    <col min="15879" max="16129" width="10" style="322"/>
    <col min="16130" max="16130" width="14.453125" style="322" customWidth="1"/>
    <col min="16131" max="16131" width="19.26953125" style="322" customWidth="1"/>
    <col min="16132" max="16132" width="22.26953125" style="322" customWidth="1"/>
    <col min="16133" max="16133" width="15.54296875" style="322" customWidth="1"/>
    <col min="16134" max="16134" width="17.90625" style="322" customWidth="1"/>
    <col min="16135" max="16384" width="10" style="322"/>
  </cols>
  <sheetData>
    <row r="1" spans="2:6" ht="15.75" customHeight="1" x14ac:dyDescent="0.3">
      <c r="B1" s="351" t="s">
        <v>189</v>
      </c>
      <c r="C1" s="351"/>
      <c r="D1" s="351"/>
      <c r="E1" s="351"/>
      <c r="F1" s="351"/>
    </row>
    <row r="2" spans="2:6" ht="15.75" customHeight="1" x14ac:dyDescent="0.3">
      <c r="B2" s="351"/>
      <c r="C2" s="351"/>
      <c r="D2" s="351"/>
      <c r="E2" s="351"/>
      <c r="F2" s="351"/>
    </row>
    <row r="3" spans="2:6" ht="15.75" customHeight="1" x14ac:dyDescent="0.3">
      <c r="B3" s="351"/>
      <c r="C3" s="351"/>
      <c r="D3" s="351"/>
      <c r="E3" s="351"/>
      <c r="F3" s="351"/>
    </row>
    <row r="4" spans="2:6" ht="15.75" customHeight="1" x14ac:dyDescent="0.3">
      <c r="B4" s="351"/>
      <c r="C4" s="351"/>
      <c r="D4" s="351"/>
      <c r="E4" s="351"/>
      <c r="F4" s="351"/>
    </row>
    <row r="5" spans="2:6" ht="56.25" customHeight="1" x14ac:dyDescent="0.3">
      <c r="B5" s="351"/>
      <c r="C5" s="351"/>
      <c r="D5" s="351"/>
      <c r="E5" s="351"/>
      <c r="F5" s="351"/>
    </row>
    <row r="6" spans="2:6" ht="15.75" customHeight="1" x14ac:dyDescent="0.3">
      <c r="B6" s="351" t="s">
        <v>190</v>
      </c>
      <c r="C6" s="351"/>
      <c r="D6" s="351"/>
      <c r="E6" s="351"/>
      <c r="F6" s="351"/>
    </row>
    <row r="7" spans="2:6" ht="15.75" customHeight="1" x14ac:dyDescent="0.3">
      <c r="B7" s="351"/>
      <c r="C7" s="351"/>
      <c r="D7" s="351"/>
      <c r="E7" s="351"/>
      <c r="F7" s="351"/>
    </row>
    <row r="8" spans="2:6" ht="15.75" customHeight="1" x14ac:dyDescent="0.3">
      <c r="B8" s="351"/>
      <c r="C8" s="351"/>
      <c r="D8" s="351"/>
      <c r="E8" s="351"/>
      <c r="F8" s="351"/>
    </row>
    <row r="9" spans="2:6" ht="15.75" customHeight="1" x14ac:dyDescent="0.3">
      <c r="B9" s="351"/>
      <c r="C9" s="351"/>
      <c r="D9" s="351"/>
      <c r="E9" s="351"/>
      <c r="F9" s="351"/>
    </row>
    <row r="10" spans="2:6" ht="15.75" customHeight="1" x14ac:dyDescent="0.3">
      <c r="B10" s="351"/>
      <c r="C10" s="351"/>
      <c r="D10" s="351"/>
      <c r="E10" s="351"/>
      <c r="F10" s="351"/>
    </row>
    <row r="11" spans="2:6" ht="3" customHeight="1" x14ac:dyDescent="0.3">
      <c r="B11" s="351"/>
      <c r="C11" s="351"/>
      <c r="D11" s="351"/>
      <c r="E11" s="351"/>
      <c r="F11" s="351"/>
    </row>
    <row r="12" spans="2:6" ht="9.75" hidden="1" customHeight="1" x14ac:dyDescent="0.3">
      <c r="B12" s="352"/>
      <c r="C12" s="352"/>
      <c r="D12" s="352"/>
      <c r="E12" s="352"/>
      <c r="F12" s="352"/>
    </row>
    <row r="13" spans="2:6" ht="27" customHeight="1" x14ac:dyDescent="0.3">
      <c r="B13" s="353" t="s">
        <v>191</v>
      </c>
      <c r="C13" s="353"/>
      <c r="D13" s="354" t="s">
        <v>192</v>
      </c>
      <c r="E13" s="355"/>
      <c r="F13" s="356"/>
    </row>
    <row r="14" spans="2:6" ht="15.75" customHeight="1" x14ac:dyDescent="0.3">
      <c r="B14" s="354"/>
      <c r="C14" s="355"/>
      <c r="D14" s="355"/>
      <c r="E14" s="355"/>
      <c r="F14" s="356"/>
    </row>
    <row r="15" spans="2:6" ht="27.75" customHeight="1" x14ac:dyDescent="0.3">
      <c r="B15" s="353" t="s">
        <v>193</v>
      </c>
      <c r="C15" s="353"/>
      <c r="D15" s="354" t="s">
        <v>207</v>
      </c>
      <c r="E15" s="355"/>
      <c r="F15" s="356"/>
    </row>
    <row r="16" spans="2:6" ht="42" customHeight="1" x14ac:dyDescent="0.3">
      <c r="B16" s="357" t="s">
        <v>208</v>
      </c>
      <c r="C16" s="357"/>
      <c r="D16" s="357"/>
      <c r="E16" s="357"/>
      <c r="F16" s="357"/>
    </row>
    <row r="17" spans="2:6" ht="22.5" customHeight="1" x14ac:dyDescent="0.3">
      <c r="B17" s="358" t="s">
        <v>194</v>
      </c>
      <c r="C17" s="358"/>
      <c r="D17" s="358"/>
      <c r="E17" s="358"/>
      <c r="F17" s="358"/>
    </row>
    <row r="18" spans="2:6" ht="17.5" x14ac:dyDescent="0.3">
      <c r="B18" s="354" t="s">
        <v>195</v>
      </c>
      <c r="C18" s="355"/>
      <c r="D18" s="355"/>
      <c r="E18" s="355"/>
      <c r="F18" s="356"/>
    </row>
    <row r="19" spans="2:6" s="325" customFormat="1" ht="17.5" x14ac:dyDescent="0.35">
      <c r="B19" s="323" t="s">
        <v>196</v>
      </c>
      <c r="C19" s="359" t="s">
        <v>197</v>
      </c>
      <c r="D19" s="360"/>
      <c r="E19" s="361"/>
      <c r="F19" s="324" t="s">
        <v>198</v>
      </c>
    </row>
    <row r="20" spans="2:6" s="325" customFormat="1" ht="17.5" x14ac:dyDescent="0.35">
      <c r="B20" s="326">
        <v>1</v>
      </c>
      <c r="C20" s="362" t="s">
        <v>199</v>
      </c>
      <c r="D20" s="363"/>
      <c r="E20" s="364"/>
      <c r="F20" s="324"/>
    </row>
    <row r="21" spans="2:6" x14ac:dyDescent="0.3">
      <c r="B21" s="327">
        <v>2</v>
      </c>
      <c r="C21" s="350" t="s">
        <v>200</v>
      </c>
      <c r="D21" s="350"/>
      <c r="E21" s="350"/>
      <c r="F21" s="328" t="s">
        <v>209</v>
      </c>
    </row>
    <row r="22" spans="2:6" x14ac:dyDescent="0.3">
      <c r="B22" s="327">
        <v>3</v>
      </c>
      <c r="C22" s="365" t="s">
        <v>201</v>
      </c>
      <c r="D22" s="366"/>
      <c r="E22" s="367"/>
      <c r="F22" s="328" t="s">
        <v>210</v>
      </c>
    </row>
    <row r="23" spans="2:6" ht="15" customHeight="1" x14ac:dyDescent="0.3">
      <c r="B23" s="327">
        <v>4</v>
      </c>
      <c r="C23" s="368" t="s">
        <v>202</v>
      </c>
      <c r="D23" s="368"/>
      <c r="E23" s="368"/>
      <c r="F23" s="328" t="s">
        <v>211</v>
      </c>
    </row>
    <row r="24" spans="2:6" x14ac:dyDescent="0.3">
      <c r="B24" s="327">
        <v>5</v>
      </c>
      <c r="C24" s="369" t="s">
        <v>203</v>
      </c>
      <c r="D24" s="370"/>
      <c r="E24" s="371"/>
      <c r="F24" s="328" t="s">
        <v>212</v>
      </c>
    </row>
    <row r="25" spans="2:6" x14ac:dyDescent="0.3">
      <c r="B25" s="327">
        <v>6</v>
      </c>
      <c r="C25" s="372" t="s">
        <v>231</v>
      </c>
      <c r="D25" s="373"/>
      <c r="E25" s="374"/>
      <c r="F25" s="328" t="s">
        <v>232</v>
      </c>
    </row>
    <row r="26" spans="2:6" x14ac:dyDescent="0.3">
      <c r="B26" s="327"/>
      <c r="C26" s="372"/>
      <c r="D26" s="373"/>
      <c r="E26" s="374"/>
      <c r="F26" s="328"/>
    </row>
    <row r="27" spans="2:6" x14ac:dyDescent="0.3">
      <c r="B27" s="327"/>
      <c r="C27" s="372"/>
      <c r="D27" s="373"/>
      <c r="E27" s="374"/>
      <c r="F27" s="328"/>
    </row>
    <row r="28" spans="2:6" x14ac:dyDescent="0.3">
      <c r="B28" s="327"/>
      <c r="C28" s="372"/>
      <c r="D28" s="373"/>
      <c r="E28" s="374"/>
      <c r="F28" s="328"/>
    </row>
    <row r="29" spans="2:6" x14ac:dyDescent="0.3">
      <c r="B29" s="327"/>
      <c r="C29" s="372"/>
      <c r="D29" s="373"/>
      <c r="E29" s="374"/>
      <c r="F29" s="328"/>
    </row>
    <row r="30" spans="2:6" x14ac:dyDescent="0.3">
      <c r="B30" s="327"/>
      <c r="C30" s="372"/>
      <c r="D30" s="373"/>
      <c r="E30" s="374"/>
      <c r="F30" s="328"/>
    </row>
    <row r="31" spans="2:6" x14ac:dyDescent="0.3">
      <c r="B31" s="327"/>
      <c r="C31" s="372"/>
      <c r="D31" s="373"/>
      <c r="E31" s="374"/>
      <c r="F31" s="328"/>
    </row>
    <row r="32" spans="2:6" x14ac:dyDescent="0.3">
      <c r="B32" s="327"/>
      <c r="C32" s="372"/>
      <c r="D32" s="373"/>
      <c r="E32" s="374"/>
      <c r="F32" s="328"/>
    </row>
    <row r="33" spans="2:6" x14ac:dyDescent="0.3">
      <c r="B33" s="327"/>
      <c r="C33" s="375"/>
      <c r="D33" s="376"/>
      <c r="E33" s="377"/>
      <c r="F33" s="329"/>
    </row>
    <row r="34" spans="2:6" ht="26.25" customHeight="1" x14ac:dyDescent="0.3">
      <c r="B34" s="330"/>
      <c r="C34" s="362"/>
      <c r="D34" s="363"/>
      <c r="E34" s="364"/>
      <c r="F34" s="331"/>
    </row>
    <row r="35" spans="2:6" ht="17.25" customHeight="1" thickBot="1" x14ac:dyDescent="0.35">
      <c r="B35" s="378" t="s">
        <v>204</v>
      </c>
      <c r="C35" s="379"/>
      <c r="D35" s="379"/>
      <c r="E35" s="379"/>
      <c r="F35" s="380"/>
    </row>
    <row r="36" spans="2:6" ht="18.5" thickBot="1" x14ac:dyDescent="0.35">
      <c r="B36" s="332"/>
      <c r="C36" s="333" t="s">
        <v>214</v>
      </c>
      <c r="D36" s="334" t="s">
        <v>205</v>
      </c>
      <c r="E36" s="342" t="s">
        <v>206</v>
      </c>
      <c r="F36" s="343"/>
    </row>
    <row r="37" spans="2:6" ht="18" customHeight="1" x14ac:dyDescent="0.3">
      <c r="B37" s="335" t="s">
        <v>215</v>
      </c>
      <c r="C37" s="335" t="s">
        <v>216</v>
      </c>
      <c r="D37" s="335"/>
      <c r="E37" s="344"/>
      <c r="F37" s="345"/>
    </row>
    <row r="38" spans="2:6" ht="15.5" x14ac:dyDescent="0.3">
      <c r="B38" s="336" t="s">
        <v>217</v>
      </c>
      <c r="C38" s="336" t="s">
        <v>218</v>
      </c>
      <c r="D38" s="336"/>
      <c r="E38" s="346"/>
      <c r="F38" s="347"/>
    </row>
    <row r="39" spans="2:6" ht="22.5" customHeight="1" x14ac:dyDescent="0.3">
      <c r="B39" s="336" t="s">
        <v>219</v>
      </c>
      <c r="C39" s="336" t="s">
        <v>220</v>
      </c>
      <c r="D39" s="336"/>
      <c r="E39" s="346"/>
      <c r="F39" s="347"/>
    </row>
    <row r="40" spans="2:6" ht="18" x14ac:dyDescent="0.4">
      <c r="B40" s="337" t="s">
        <v>221</v>
      </c>
      <c r="C40" s="336" t="s">
        <v>222</v>
      </c>
      <c r="D40" s="336"/>
      <c r="E40" s="348"/>
      <c r="F40" s="349"/>
    </row>
  </sheetData>
  <mergeCells count="32">
    <mergeCell ref="C33:E33"/>
    <mergeCell ref="C34:E34"/>
    <mergeCell ref="B35:F35"/>
    <mergeCell ref="C27:E27"/>
    <mergeCell ref="C28:E28"/>
    <mergeCell ref="C29:E29"/>
    <mergeCell ref="C30:E30"/>
    <mergeCell ref="C31:E31"/>
    <mergeCell ref="C32:E32"/>
    <mergeCell ref="C22:E22"/>
    <mergeCell ref="C23:E23"/>
    <mergeCell ref="C24:E24"/>
    <mergeCell ref="C25:E25"/>
    <mergeCell ref="C26:E26"/>
    <mergeCell ref="C21:E21"/>
    <mergeCell ref="B1:F5"/>
    <mergeCell ref="B6:F12"/>
    <mergeCell ref="B13:C13"/>
    <mergeCell ref="D13:F13"/>
    <mergeCell ref="B14:F14"/>
    <mergeCell ref="B15:C15"/>
    <mergeCell ref="D15:F15"/>
    <mergeCell ref="B16:F16"/>
    <mergeCell ref="B17:F17"/>
    <mergeCell ref="B18:F18"/>
    <mergeCell ref="C19:E19"/>
    <mergeCell ref="C20:E20"/>
    <mergeCell ref="E36:F36"/>
    <mergeCell ref="E37:F37"/>
    <mergeCell ref="E38:F38"/>
    <mergeCell ref="E39:F39"/>
    <mergeCell ref="E40:F40"/>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0"/>
  <sheetViews>
    <sheetView view="pageBreakPreview" topLeftCell="A278" zoomScale="85" zoomScaleNormal="85" zoomScaleSheetLayoutView="85" zoomScalePageLayoutView="73" workbookViewId="0">
      <selection activeCell="B278" sqref="B278"/>
    </sheetView>
  </sheetViews>
  <sheetFormatPr defaultColWidth="9.1796875" defaultRowHeight="15.5" x14ac:dyDescent="0.35"/>
  <cols>
    <col min="1" max="1" width="11.453125" style="10" customWidth="1"/>
    <col min="2" max="2" width="62.7265625" style="6" customWidth="1"/>
    <col min="3" max="3" width="13.7265625" style="2" customWidth="1"/>
    <col min="4" max="4" width="13.453125" style="3" customWidth="1"/>
    <col min="5" max="5" width="15.36328125" style="171" customWidth="1"/>
    <col min="6" max="6" width="19.7265625" style="171" customWidth="1"/>
    <col min="7" max="7" width="14.1796875" style="172" bestFit="1" customWidth="1"/>
    <col min="8" max="8" width="17.54296875" style="172" customWidth="1"/>
    <col min="9" max="16384" width="9.1796875" style="172"/>
  </cols>
  <sheetData>
    <row r="1" spans="1:7" ht="16" thickBot="1" x14ac:dyDescent="0.4">
      <c r="A1" s="400" t="s">
        <v>2</v>
      </c>
      <c r="B1" s="400"/>
      <c r="C1" s="400"/>
      <c r="D1" s="400"/>
      <c r="E1" s="304"/>
      <c r="F1" s="304"/>
    </row>
    <row r="2" spans="1:7" ht="16" thickBot="1" x14ac:dyDescent="0.4">
      <c r="A2" s="309" t="s">
        <v>3</v>
      </c>
      <c r="B2" s="303" t="s">
        <v>4</v>
      </c>
      <c r="C2" s="306" t="s">
        <v>5</v>
      </c>
      <c r="D2" s="307" t="s">
        <v>6</v>
      </c>
      <c r="E2" s="307" t="s">
        <v>7</v>
      </c>
      <c r="F2" s="308" t="s">
        <v>8</v>
      </c>
    </row>
    <row r="3" spans="1:7" x14ac:dyDescent="0.35">
      <c r="A3" s="310"/>
      <c r="B3" s="68"/>
      <c r="C3" s="69"/>
      <c r="D3" s="64"/>
      <c r="E3" s="182"/>
      <c r="F3" s="305"/>
      <c r="G3" s="172">
        <v>12350000</v>
      </c>
    </row>
    <row r="4" spans="1:7" ht="23.25" customHeight="1" x14ac:dyDescent="0.35">
      <c r="A4" s="209" t="s">
        <v>9</v>
      </c>
      <c r="B4" s="25" t="s">
        <v>57</v>
      </c>
      <c r="C4" s="31" t="s">
        <v>10</v>
      </c>
      <c r="D4" s="175">
        <v>1</v>
      </c>
      <c r="E4" s="173"/>
      <c r="F4" s="196"/>
    </row>
    <row r="5" spans="1:7" ht="23.25" customHeight="1" x14ac:dyDescent="0.35">
      <c r="A5" s="209"/>
      <c r="B5" s="25"/>
      <c r="C5" s="31"/>
      <c r="D5" s="28"/>
      <c r="E5" s="173"/>
      <c r="F5" s="196"/>
    </row>
    <row r="6" spans="1:7" s="171" customFormat="1" x14ac:dyDescent="0.35">
      <c r="A6" s="209"/>
      <c r="B6" s="25"/>
      <c r="C6" s="26"/>
      <c r="D6" s="27"/>
      <c r="E6" s="29"/>
      <c r="F6" s="196"/>
    </row>
    <row r="7" spans="1:7" x14ac:dyDescent="0.35">
      <c r="A7" s="209"/>
      <c r="B7" s="25"/>
      <c r="C7" s="31"/>
      <c r="D7" s="28"/>
      <c r="E7" s="173"/>
      <c r="F7" s="196"/>
    </row>
    <row r="8" spans="1:7" x14ac:dyDescent="0.35">
      <c r="A8" s="209"/>
      <c r="B8" s="25"/>
      <c r="C8" s="31"/>
      <c r="D8" s="221"/>
      <c r="E8" s="173"/>
      <c r="F8" s="196"/>
    </row>
    <row r="9" spans="1:7" x14ac:dyDescent="0.35">
      <c r="A9" s="209"/>
      <c r="B9" s="17"/>
      <c r="C9" s="31"/>
      <c r="D9" s="28"/>
      <c r="E9" s="173"/>
      <c r="F9" s="196"/>
    </row>
    <row r="10" spans="1:7" ht="31" x14ac:dyDescent="0.35">
      <c r="A10" s="209" t="s">
        <v>80</v>
      </c>
      <c r="B10" s="25" t="s">
        <v>230</v>
      </c>
      <c r="C10" s="26" t="s">
        <v>55</v>
      </c>
      <c r="D10" s="28">
        <v>1</v>
      </c>
      <c r="E10" s="29"/>
      <c r="F10" s="196"/>
    </row>
    <row r="11" spans="1:7" x14ac:dyDescent="0.35">
      <c r="A11" s="209"/>
      <c r="B11" s="25"/>
      <c r="C11" s="31"/>
      <c r="D11" s="28"/>
      <c r="E11" s="173"/>
      <c r="F11" s="196"/>
    </row>
    <row r="12" spans="1:7" x14ac:dyDescent="0.35">
      <c r="A12" s="209" t="s">
        <v>81</v>
      </c>
      <c r="B12" s="25" t="s">
        <v>149</v>
      </c>
      <c r="C12" s="31" t="s">
        <v>13</v>
      </c>
      <c r="D12" s="221">
        <v>0.1</v>
      </c>
      <c r="E12" s="173"/>
      <c r="F12" s="196"/>
    </row>
    <row r="13" spans="1:7" x14ac:dyDescent="0.35">
      <c r="A13" s="209"/>
      <c r="B13" s="25"/>
      <c r="C13" s="31"/>
      <c r="D13" s="221"/>
      <c r="E13" s="173"/>
      <c r="F13" s="196"/>
    </row>
    <row r="14" spans="1:7" ht="31" x14ac:dyDescent="0.35">
      <c r="A14" s="209" t="s">
        <v>82</v>
      </c>
      <c r="B14" s="242" t="s">
        <v>233</v>
      </c>
      <c r="C14" s="31" t="s">
        <v>55</v>
      </c>
      <c r="D14" s="221">
        <v>0.01</v>
      </c>
      <c r="E14" s="173"/>
      <c r="F14" s="196"/>
    </row>
    <row r="15" spans="1:7" x14ac:dyDescent="0.35">
      <c r="A15" s="209"/>
      <c r="B15" s="25"/>
      <c r="C15" s="31"/>
      <c r="D15" s="221"/>
      <c r="E15" s="173"/>
      <c r="F15" s="196"/>
    </row>
    <row r="16" spans="1:7" x14ac:dyDescent="0.35">
      <c r="A16" s="209" t="s">
        <v>83</v>
      </c>
      <c r="B16" s="25" t="s">
        <v>151</v>
      </c>
      <c r="C16" s="31" t="s">
        <v>13</v>
      </c>
      <c r="D16" s="221">
        <v>0.1</v>
      </c>
      <c r="E16" s="173"/>
      <c r="F16" s="196"/>
    </row>
    <row r="17" spans="1:6" x14ac:dyDescent="0.35">
      <c r="A17" s="209"/>
      <c r="B17" s="25"/>
      <c r="C17" s="31"/>
      <c r="D17" s="28"/>
      <c r="E17" s="173"/>
      <c r="F17" s="196"/>
    </row>
    <row r="18" spans="1:6" ht="31" x14ac:dyDescent="0.35">
      <c r="A18" s="209" t="s">
        <v>84</v>
      </c>
      <c r="B18" s="25" t="s">
        <v>224</v>
      </c>
      <c r="C18" s="26" t="s">
        <v>55</v>
      </c>
      <c r="D18" s="28">
        <v>1</v>
      </c>
      <c r="E18" s="173"/>
      <c r="F18" s="196"/>
    </row>
    <row r="19" spans="1:6" x14ac:dyDescent="0.35">
      <c r="A19" s="209"/>
      <c r="B19" s="25"/>
      <c r="C19" s="31"/>
      <c r="D19" s="28"/>
      <c r="E19" s="173"/>
      <c r="F19" s="196"/>
    </row>
    <row r="20" spans="1:6" x14ac:dyDescent="0.35">
      <c r="A20" s="209" t="s">
        <v>85</v>
      </c>
      <c r="B20" s="25" t="s">
        <v>150</v>
      </c>
      <c r="C20" s="31" t="s">
        <v>13</v>
      </c>
      <c r="D20" s="221">
        <v>0.1</v>
      </c>
      <c r="E20" s="173"/>
      <c r="F20" s="196"/>
    </row>
    <row r="21" spans="1:6" x14ac:dyDescent="0.35">
      <c r="A21" s="210"/>
      <c r="B21" s="25"/>
      <c r="C21" s="31"/>
      <c r="D21" s="28"/>
      <c r="E21" s="173"/>
      <c r="F21" s="196"/>
    </row>
    <row r="22" spans="1:6" ht="31" x14ac:dyDescent="0.35">
      <c r="A22" s="63" t="s">
        <v>227</v>
      </c>
      <c r="B22" s="25" t="s">
        <v>225</v>
      </c>
      <c r="C22" s="26" t="s">
        <v>55</v>
      </c>
      <c r="D22" s="28">
        <v>1</v>
      </c>
      <c r="E22" s="173"/>
      <c r="F22" s="196"/>
    </row>
    <row r="23" spans="1:6" x14ac:dyDescent="0.35">
      <c r="A23" s="24"/>
      <c r="B23" s="25"/>
      <c r="C23" s="31"/>
      <c r="D23" s="28"/>
      <c r="E23" s="173"/>
      <c r="F23" s="196">
        <f t="shared" ref="F23" si="0">D23*E23</f>
        <v>0</v>
      </c>
    </row>
    <row r="24" spans="1:6" x14ac:dyDescent="0.35">
      <c r="A24" s="24" t="s">
        <v>228</v>
      </c>
      <c r="B24" s="25" t="s">
        <v>151</v>
      </c>
      <c r="C24" s="31" t="s">
        <v>13</v>
      </c>
      <c r="D24" s="221">
        <v>0.1</v>
      </c>
      <c r="E24" s="173"/>
      <c r="F24" s="196">
        <f>D24*E22</f>
        <v>0</v>
      </c>
    </row>
    <row r="25" spans="1:6" x14ac:dyDescent="0.35">
      <c r="A25" s="210"/>
      <c r="B25" s="42"/>
      <c r="C25" s="211"/>
      <c r="D25" s="212"/>
      <c r="E25" s="213"/>
      <c r="F25" s="214"/>
    </row>
    <row r="26" spans="1:6" x14ac:dyDescent="0.35">
      <c r="A26" s="63" t="s">
        <v>227</v>
      </c>
      <c r="B26" s="242" t="s">
        <v>226</v>
      </c>
      <c r="C26" s="69" t="s">
        <v>55</v>
      </c>
      <c r="D26" s="64">
        <v>1</v>
      </c>
      <c r="E26" s="182"/>
      <c r="F26" s="183"/>
    </row>
    <row r="27" spans="1:6" x14ac:dyDescent="0.35">
      <c r="A27" s="24"/>
      <c r="B27" s="25"/>
      <c r="C27" s="31"/>
      <c r="D27" s="28"/>
      <c r="E27" s="173"/>
      <c r="F27" s="174"/>
    </row>
    <row r="28" spans="1:6" x14ac:dyDescent="0.35">
      <c r="A28" s="24" t="s">
        <v>228</v>
      </c>
      <c r="B28" s="25" t="s">
        <v>151</v>
      </c>
      <c r="C28" s="31"/>
      <c r="D28" s="28"/>
      <c r="E28" s="173"/>
      <c r="F28" s="174"/>
    </row>
    <row r="29" spans="1:6" x14ac:dyDescent="0.35">
      <c r="A29" s="45"/>
      <c r="B29" s="46"/>
      <c r="C29" s="47"/>
      <c r="D29" s="48"/>
      <c r="E29" s="177"/>
      <c r="F29" s="178"/>
    </row>
    <row r="30" spans="1:6" ht="16" thickBot="1" x14ac:dyDescent="0.4">
      <c r="A30" s="385" t="s">
        <v>134</v>
      </c>
      <c r="B30" s="399"/>
      <c r="C30" s="399"/>
      <c r="D30" s="399"/>
      <c r="E30" s="386"/>
      <c r="F30" s="179">
        <f>SUM(F4:F29)</f>
        <v>0</v>
      </c>
    </row>
    <row r="31" spans="1:6" ht="16.5" thickTop="1" thickBot="1" x14ac:dyDescent="0.4">
      <c r="A31" s="311"/>
      <c r="B31" s="264"/>
      <c r="C31" s="264"/>
      <c r="D31" s="264"/>
      <c r="E31" s="264"/>
      <c r="F31" s="312"/>
    </row>
    <row r="32" spans="1:6" ht="16.5" thickTop="1" thickBot="1" x14ac:dyDescent="0.4">
      <c r="A32" s="394" t="s">
        <v>14</v>
      </c>
      <c r="B32" s="395"/>
      <c r="C32" s="395"/>
      <c r="D32" s="395"/>
      <c r="E32" s="180"/>
      <c r="F32" s="181"/>
    </row>
    <row r="33" spans="1:6" ht="16" thickTop="1" x14ac:dyDescent="0.35">
      <c r="A33" s="153" t="s">
        <v>3</v>
      </c>
      <c r="B33" s="154" t="s">
        <v>4</v>
      </c>
      <c r="C33" s="155" t="s">
        <v>5</v>
      </c>
      <c r="D33" s="156" t="s">
        <v>6</v>
      </c>
      <c r="E33" s="156" t="s">
        <v>7</v>
      </c>
      <c r="F33" s="157" t="s">
        <v>8</v>
      </c>
    </row>
    <row r="34" spans="1:6" ht="46.5" x14ac:dyDescent="0.35">
      <c r="A34" s="215"/>
      <c r="B34" s="268" t="s">
        <v>184</v>
      </c>
      <c r="C34" s="269"/>
      <c r="D34" s="216"/>
      <c r="E34" s="182"/>
      <c r="F34" s="183"/>
    </row>
    <row r="35" spans="1:6" x14ac:dyDescent="0.35">
      <c r="A35" s="217" t="s">
        <v>152</v>
      </c>
      <c r="B35" s="270" t="s">
        <v>154</v>
      </c>
      <c r="C35" s="271" t="s">
        <v>155</v>
      </c>
      <c r="D35" s="35"/>
      <c r="E35" s="182"/>
      <c r="F35" s="183"/>
    </row>
    <row r="36" spans="1:6" x14ac:dyDescent="0.35">
      <c r="A36" s="217"/>
      <c r="B36" s="270"/>
      <c r="C36" s="272"/>
      <c r="D36" s="19"/>
      <c r="E36" s="182"/>
      <c r="F36" s="183"/>
    </row>
    <row r="37" spans="1:6" x14ac:dyDescent="0.35">
      <c r="A37" s="217" t="s">
        <v>153</v>
      </c>
      <c r="B37" s="270" t="s">
        <v>156</v>
      </c>
      <c r="C37" s="272" t="s">
        <v>155</v>
      </c>
      <c r="D37" s="19"/>
      <c r="E37" s="182"/>
      <c r="F37" s="183"/>
    </row>
    <row r="38" spans="1:6" ht="35.25" customHeight="1" x14ac:dyDescent="0.35">
      <c r="A38" s="217"/>
      <c r="B38" s="270"/>
      <c r="C38" s="272"/>
      <c r="D38" s="19"/>
      <c r="E38" s="182"/>
      <c r="F38" s="183"/>
    </row>
    <row r="39" spans="1:6" ht="46.5" x14ac:dyDescent="0.35">
      <c r="A39" s="217" t="s">
        <v>98</v>
      </c>
      <c r="B39" s="270" t="s">
        <v>157</v>
      </c>
      <c r="C39" s="272" t="s">
        <v>155</v>
      </c>
      <c r="D39" s="19"/>
      <c r="E39" s="182"/>
      <c r="F39" s="183"/>
    </row>
    <row r="40" spans="1:6" ht="39" customHeight="1" x14ac:dyDescent="0.35">
      <c r="A40" s="209"/>
      <c r="B40" s="270"/>
      <c r="C40" s="272"/>
      <c r="D40" s="27"/>
      <c r="E40" s="29"/>
      <c r="F40" s="30"/>
    </row>
    <row r="41" spans="1:6" ht="31" x14ac:dyDescent="0.35">
      <c r="A41" s="209" t="s">
        <v>109</v>
      </c>
      <c r="B41" s="270" t="s">
        <v>158</v>
      </c>
      <c r="C41" s="272" t="s">
        <v>10</v>
      </c>
      <c r="D41" s="27"/>
      <c r="E41" s="29"/>
      <c r="F41" s="30"/>
    </row>
    <row r="42" spans="1:6" x14ac:dyDescent="0.35">
      <c r="A42" s="209"/>
      <c r="B42" s="270"/>
      <c r="C42" s="272"/>
      <c r="D42" s="27"/>
      <c r="E42" s="29"/>
      <c r="F42" s="30"/>
    </row>
    <row r="43" spans="1:6" ht="46.5" x14ac:dyDescent="0.35">
      <c r="A43" s="209" t="s">
        <v>162</v>
      </c>
      <c r="B43" s="270" t="s">
        <v>159</v>
      </c>
      <c r="C43" s="272" t="s">
        <v>10</v>
      </c>
      <c r="D43" s="28"/>
      <c r="E43" s="173"/>
      <c r="F43" s="174"/>
    </row>
    <row r="44" spans="1:6" ht="25.5" customHeight="1" x14ac:dyDescent="0.35">
      <c r="A44" s="209"/>
      <c r="B44" s="270"/>
      <c r="C44" s="272"/>
      <c r="D44" s="28"/>
      <c r="E44" s="173"/>
      <c r="F44" s="174"/>
    </row>
    <row r="45" spans="1:6" ht="46.5" x14ac:dyDescent="0.35">
      <c r="A45" s="218" t="s">
        <v>163</v>
      </c>
      <c r="B45" s="273" t="s">
        <v>160</v>
      </c>
      <c r="C45" s="274" t="s">
        <v>161</v>
      </c>
      <c r="D45" s="44"/>
      <c r="E45" s="173"/>
      <c r="F45" s="174"/>
    </row>
    <row r="46" spans="1:6" ht="37.5" customHeight="1" x14ac:dyDescent="0.35">
      <c r="A46" s="63"/>
      <c r="B46" s="68"/>
      <c r="C46" s="69"/>
      <c r="D46" s="64"/>
      <c r="E46" s="173"/>
      <c r="F46" s="174"/>
    </row>
    <row r="47" spans="1:6" x14ac:dyDescent="0.35">
      <c r="A47" s="24"/>
      <c r="B47" s="25"/>
      <c r="C47" s="31"/>
      <c r="D47" s="28"/>
      <c r="E47" s="173"/>
      <c r="F47" s="174"/>
    </row>
    <row r="48" spans="1:6" x14ac:dyDescent="0.35">
      <c r="A48" s="24"/>
      <c r="B48" s="25"/>
      <c r="C48" s="31"/>
      <c r="D48" s="28"/>
      <c r="E48" s="173"/>
      <c r="F48" s="174"/>
    </row>
    <row r="49" spans="1:6" x14ac:dyDescent="0.35">
      <c r="A49" s="24"/>
      <c r="B49" s="25"/>
      <c r="C49" s="31"/>
      <c r="D49" s="28"/>
      <c r="E49" s="173"/>
      <c r="F49" s="174"/>
    </row>
    <row r="50" spans="1:6" x14ac:dyDescent="0.35">
      <c r="A50" s="24"/>
      <c r="B50" s="25"/>
      <c r="C50" s="31"/>
      <c r="D50" s="28"/>
      <c r="E50" s="173"/>
      <c r="F50" s="174"/>
    </row>
    <row r="51" spans="1:6" x14ac:dyDescent="0.35">
      <c r="A51" s="24"/>
      <c r="B51" s="25"/>
      <c r="C51" s="31"/>
      <c r="D51" s="28"/>
      <c r="E51" s="173"/>
      <c r="F51" s="174"/>
    </row>
    <row r="52" spans="1:6" x14ac:dyDescent="0.35">
      <c r="A52" s="24"/>
      <c r="B52" s="25"/>
      <c r="C52" s="31"/>
      <c r="D52" s="28"/>
      <c r="E52" s="173"/>
      <c r="F52" s="174"/>
    </row>
    <row r="53" spans="1:6" x14ac:dyDescent="0.35">
      <c r="A53" s="45"/>
      <c r="B53" s="53"/>
      <c r="C53" s="54"/>
      <c r="D53" s="55"/>
      <c r="E53" s="177"/>
      <c r="F53" s="178"/>
    </row>
    <row r="54" spans="1:6" ht="16" thickBot="1" x14ac:dyDescent="0.4">
      <c r="A54" s="385" t="s">
        <v>135</v>
      </c>
      <c r="B54" s="382"/>
      <c r="C54" s="382"/>
      <c r="D54" s="382"/>
      <c r="E54" s="386"/>
      <c r="F54" s="179">
        <f>SUM(F40:F42)</f>
        <v>0</v>
      </c>
    </row>
    <row r="55" spans="1:6" ht="24" customHeight="1" thickTop="1" thickBot="1" x14ac:dyDescent="0.4">
      <c r="A55" s="396" t="s">
        <v>16</v>
      </c>
      <c r="B55" s="396"/>
      <c r="C55" s="11"/>
      <c r="D55" s="5"/>
      <c r="E55" s="184"/>
    </row>
    <row r="56" spans="1:6" ht="24" customHeight="1" thickTop="1" x14ac:dyDescent="0.35">
      <c r="A56" s="36" t="s">
        <v>3</v>
      </c>
      <c r="B56" s="37" t="s">
        <v>4</v>
      </c>
      <c r="C56" s="38" t="s">
        <v>5</v>
      </c>
      <c r="D56" s="39" t="s">
        <v>6</v>
      </c>
      <c r="E56" s="39" t="s">
        <v>7</v>
      </c>
      <c r="F56" s="40" t="s">
        <v>8</v>
      </c>
    </row>
    <row r="57" spans="1:6" ht="31.5" customHeight="1" x14ac:dyDescent="0.35">
      <c r="A57" s="59"/>
      <c r="B57" s="60"/>
      <c r="C57" s="61"/>
      <c r="D57" s="62"/>
      <c r="E57" s="182"/>
      <c r="F57" s="185"/>
    </row>
    <row r="58" spans="1:6" ht="46.5" x14ac:dyDescent="0.35">
      <c r="A58" s="20"/>
      <c r="B58" s="56" t="s">
        <v>146</v>
      </c>
      <c r="C58" s="22"/>
      <c r="D58" s="23"/>
      <c r="E58" s="173"/>
      <c r="F58" s="186"/>
    </row>
    <row r="59" spans="1:6" x14ac:dyDescent="0.35">
      <c r="A59" s="20"/>
      <c r="B59" s="21"/>
      <c r="C59" s="22"/>
      <c r="D59" s="23"/>
      <c r="E59" s="173"/>
      <c r="F59" s="186"/>
    </row>
    <row r="60" spans="1:6" ht="31" x14ac:dyDescent="0.35">
      <c r="A60" s="20">
        <v>5.01</v>
      </c>
      <c r="B60" s="21" t="s">
        <v>173</v>
      </c>
      <c r="C60" s="22" t="s">
        <v>86</v>
      </c>
      <c r="D60" s="23"/>
      <c r="E60" s="173"/>
      <c r="F60" s="186"/>
    </row>
    <row r="61" spans="1:6" x14ac:dyDescent="0.35">
      <c r="A61" s="20"/>
      <c r="B61" s="21"/>
      <c r="C61" s="22"/>
      <c r="D61" s="23"/>
      <c r="E61" s="173"/>
      <c r="F61" s="186"/>
    </row>
    <row r="62" spans="1:6" ht="31" x14ac:dyDescent="0.35">
      <c r="A62" s="20">
        <v>5.0199999999999996</v>
      </c>
      <c r="B62" s="21" t="s">
        <v>174</v>
      </c>
      <c r="C62" s="22" t="s">
        <v>86</v>
      </c>
      <c r="D62" s="23">
        <v>300</v>
      </c>
      <c r="E62" s="173"/>
      <c r="F62" s="186"/>
    </row>
    <row r="63" spans="1:6" x14ac:dyDescent="0.35">
      <c r="A63" s="20"/>
      <c r="B63" s="21"/>
      <c r="C63" s="22"/>
      <c r="D63" s="23"/>
      <c r="E63" s="173"/>
      <c r="F63" s="186"/>
    </row>
    <row r="64" spans="1:6" ht="31" x14ac:dyDescent="0.35">
      <c r="A64" s="20">
        <v>5.03</v>
      </c>
      <c r="B64" s="57" t="s">
        <v>175</v>
      </c>
      <c r="C64" s="22" t="s">
        <v>86</v>
      </c>
      <c r="D64" s="23">
        <f>20*1.5*10</f>
        <v>300</v>
      </c>
      <c r="E64" s="173"/>
      <c r="F64" s="186"/>
    </row>
    <row r="65" spans="1:6" x14ac:dyDescent="0.35">
      <c r="A65" s="20"/>
      <c r="B65" s="21"/>
      <c r="C65" s="22"/>
      <c r="D65" s="23"/>
      <c r="E65" s="173"/>
      <c r="F65" s="186"/>
    </row>
    <row r="66" spans="1:6" ht="18" x14ac:dyDescent="0.35">
      <c r="A66" s="20">
        <v>5.04</v>
      </c>
      <c r="B66" s="21" t="s">
        <v>69</v>
      </c>
      <c r="C66" s="22" t="s">
        <v>86</v>
      </c>
      <c r="D66" s="23"/>
      <c r="E66" s="173"/>
      <c r="F66" s="186"/>
    </row>
    <row r="67" spans="1:6" x14ac:dyDescent="0.35">
      <c r="A67" s="20"/>
      <c r="B67" s="21"/>
      <c r="C67" s="58"/>
      <c r="D67" s="23"/>
      <c r="E67" s="173"/>
      <c r="F67" s="186"/>
    </row>
    <row r="68" spans="1:6" ht="18" x14ac:dyDescent="0.35">
      <c r="A68" s="20" t="s">
        <v>177</v>
      </c>
      <c r="B68" s="21" t="s">
        <v>176</v>
      </c>
      <c r="C68" s="22" t="s">
        <v>86</v>
      </c>
      <c r="D68" s="23"/>
      <c r="E68" s="173"/>
      <c r="F68" s="186"/>
    </row>
    <row r="69" spans="1:6" x14ac:dyDescent="0.35">
      <c r="A69" s="20"/>
      <c r="B69" s="21"/>
      <c r="C69" s="22"/>
      <c r="D69" s="23"/>
      <c r="E69" s="173"/>
      <c r="F69" s="186"/>
    </row>
    <row r="70" spans="1:6" x14ac:dyDescent="0.35">
      <c r="A70" s="20"/>
      <c r="B70" s="21"/>
      <c r="C70" s="22"/>
      <c r="D70" s="23"/>
      <c r="E70" s="173"/>
      <c r="F70" s="186"/>
    </row>
    <row r="71" spans="1:6" x14ac:dyDescent="0.35">
      <c r="A71" s="20"/>
      <c r="B71" s="21"/>
      <c r="C71" s="22"/>
      <c r="D71" s="23"/>
      <c r="E71" s="173"/>
      <c r="F71" s="186"/>
    </row>
    <row r="72" spans="1:6" x14ac:dyDescent="0.35">
      <c r="A72" s="24"/>
      <c r="B72" s="25"/>
      <c r="C72" s="31"/>
      <c r="D72" s="28"/>
      <c r="E72" s="173"/>
      <c r="F72" s="174"/>
    </row>
    <row r="73" spans="1:6" x14ac:dyDescent="0.35">
      <c r="A73" s="24"/>
      <c r="B73" s="25"/>
      <c r="C73" s="31"/>
      <c r="D73" s="28"/>
      <c r="E73" s="173"/>
      <c r="F73" s="174"/>
    </row>
    <row r="74" spans="1:6" x14ac:dyDescent="0.35">
      <c r="A74" s="45"/>
      <c r="B74" s="46"/>
      <c r="C74" s="47"/>
      <c r="D74" s="48"/>
      <c r="E74" s="177"/>
      <c r="F74" s="178"/>
    </row>
    <row r="75" spans="1:6" x14ac:dyDescent="0.35">
      <c r="A75" s="45"/>
      <c r="B75" s="46"/>
      <c r="C75" s="47"/>
      <c r="D75" s="48"/>
      <c r="E75" s="177"/>
      <c r="F75" s="178"/>
    </row>
    <row r="76" spans="1:6" x14ac:dyDescent="0.35">
      <c r="A76" s="45"/>
      <c r="B76" s="46"/>
      <c r="C76" s="47"/>
      <c r="D76" s="48"/>
      <c r="E76" s="177"/>
      <c r="F76" s="178"/>
    </row>
    <row r="77" spans="1:6" ht="16" thickBot="1" x14ac:dyDescent="0.4">
      <c r="A77" s="385" t="s">
        <v>136</v>
      </c>
      <c r="B77" s="399"/>
      <c r="C77" s="399"/>
      <c r="D77" s="399"/>
      <c r="E77" s="386"/>
      <c r="F77" s="179">
        <f>SUM(F60:F76)</f>
        <v>0</v>
      </c>
    </row>
    <row r="78" spans="1:6" ht="16" thickTop="1" x14ac:dyDescent="0.35">
      <c r="A78" s="264"/>
      <c r="B78" s="264"/>
      <c r="C78" s="264"/>
      <c r="D78" s="264"/>
      <c r="E78" s="264"/>
      <c r="F78" s="267"/>
    </row>
    <row r="79" spans="1:6" ht="16" thickBot="1" x14ac:dyDescent="0.4">
      <c r="A79" s="401" t="s">
        <v>131</v>
      </c>
      <c r="B79" s="401"/>
      <c r="C79" s="401"/>
      <c r="D79" s="401"/>
      <c r="E79" s="401"/>
      <c r="F79" s="401"/>
    </row>
    <row r="80" spans="1:6" ht="16" thickTop="1" x14ac:dyDescent="0.35">
      <c r="A80" s="158" t="s">
        <v>3</v>
      </c>
      <c r="B80" s="198" t="s">
        <v>4</v>
      </c>
      <c r="C80" s="159" t="s">
        <v>124</v>
      </c>
      <c r="D80" s="159" t="s">
        <v>6</v>
      </c>
      <c r="E80" s="159" t="s">
        <v>7</v>
      </c>
      <c r="F80" s="157" t="s">
        <v>8</v>
      </c>
    </row>
    <row r="81" spans="1:6" x14ac:dyDescent="0.35">
      <c r="A81" s="160"/>
      <c r="B81" s="199"/>
      <c r="C81" s="161"/>
      <c r="D81" s="188"/>
      <c r="E81" s="189"/>
      <c r="F81" s="219"/>
    </row>
    <row r="82" spans="1:6" ht="31" x14ac:dyDescent="0.35">
      <c r="A82" s="254">
        <v>7.01</v>
      </c>
      <c r="B82" s="244" t="s">
        <v>115</v>
      </c>
      <c r="C82" s="230" t="s">
        <v>86</v>
      </c>
      <c r="D82" s="231">
        <v>650</v>
      </c>
      <c r="E82" s="231"/>
      <c r="F82" s="232"/>
    </row>
    <row r="83" spans="1:6" ht="18" customHeight="1" x14ac:dyDescent="0.35">
      <c r="A83" s="253"/>
      <c r="B83" s="244"/>
      <c r="C83" s="230"/>
      <c r="D83" s="231"/>
      <c r="E83" s="231"/>
      <c r="F83" s="232"/>
    </row>
    <row r="84" spans="1:6" ht="31.5" customHeight="1" x14ac:dyDescent="0.35">
      <c r="A84" s="251">
        <v>7.02</v>
      </c>
      <c r="B84" s="244" t="s">
        <v>147</v>
      </c>
      <c r="C84" s="230" t="s">
        <v>86</v>
      </c>
      <c r="D84" s="231">
        <v>0</v>
      </c>
      <c r="E84" s="231"/>
      <c r="F84" s="232"/>
    </row>
    <row r="85" spans="1:6" x14ac:dyDescent="0.35">
      <c r="A85" s="255"/>
      <c r="B85" s="165"/>
      <c r="C85" s="162"/>
      <c r="D85" s="188"/>
      <c r="E85" s="188"/>
      <c r="F85" s="232"/>
    </row>
    <row r="86" spans="1:6" ht="18" x14ac:dyDescent="0.35">
      <c r="A86" s="253">
        <v>7.03</v>
      </c>
      <c r="B86" s="244" t="s">
        <v>100</v>
      </c>
      <c r="C86" s="230" t="s">
        <v>86</v>
      </c>
      <c r="D86" s="231"/>
      <c r="E86" s="231"/>
      <c r="F86" s="232"/>
    </row>
    <row r="87" spans="1:6" x14ac:dyDescent="0.35">
      <c r="A87" s="256"/>
      <c r="B87" s="165"/>
      <c r="C87" s="162"/>
      <c r="D87" s="188"/>
      <c r="E87" s="188"/>
      <c r="F87" s="232"/>
    </row>
    <row r="88" spans="1:6" ht="18" x14ac:dyDescent="0.35">
      <c r="A88" s="251">
        <v>7.04</v>
      </c>
      <c r="B88" s="244" t="s">
        <v>178</v>
      </c>
      <c r="C88" s="230" t="s">
        <v>86</v>
      </c>
      <c r="D88" s="231">
        <v>600</v>
      </c>
      <c r="E88" s="231"/>
      <c r="F88" s="232"/>
    </row>
    <row r="89" spans="1:6" x14ac:dyDescent="0.35">
      <c r="A89" s="256"/>
      <c r="B89" s="165"/>
      <c r="C89" s="162"/>
      <c r="D89" s="188"/>
      <c r="E89" s="188"/>
      <c r="F89" s="232"/>
    </row>
    <row r="90" spans="1:6" ht="27" customHeight="1" x14ac:dyDescent="0.35">
      <c r="A90" s="190">
        <v>7.05</v>
      </c>
      <c r="B90" s="225" t="s">
        <v>183</v>
      </c>
      <c r="C90" s="162" t="s">
        <v>87</v>
      </c>
      <c r="D90" s="227">
        <v>100</v>
      </c>
      <c r="E90" s="188"/>
      <c r="F90" s="232"/>
    </row>
    <row r="91" spans="1:6" x14ac:dyDescent="0.35">
      <c r="A91" s="255"/>
      <c r="B91" s="224"/>
      <c r="C91" s="162"/>
      <c r="D91" s="188"/>
      <c r="E91" s="188"/>
      <c r="F91" s="232"/>
    </row>
    <row r="92" spans="1:6" ht="31" x14ac:dyDescent="0.35">
      <c r="A92" s="256">
        <v>7.06</v>
      </c>
      <c r="B92" s="225" t="s">
        <v>116</v>
      </c>
      <c r="C92" s="230" t="s">
        <v>86</v>
      </c>
      <c r="D92" s="188">
        <v>80</v>
      </c>
      <c r="E92" s="188"/>
      <c r="F92" s="232"/>
    </row>
    <row r="93" spans="1:6" x14ac:dyDescent="0.35">
      <c r="A93" s="256"/>
      <c r="B93" s="165"/>
      <c r="C93" s="162"/>
      <c r="D93" s="188"/>
      <c r="E93" s="188"/>
      <c r="F93" s="232"/>
    </row>
    <row r="94" spans="1:6" ht="18" x14ac:dyDescent="0.35">
      <c r="A94" s="253">
        <v>7.07</v>
      </c>
      <c r="B94" s="244" t="s">
        <v>117</v>
      </c>
      <c r="C94" s="230" t="s">
        <v>86</v>
      </c>
      <c r="D94" s="231"/>
      <c r="E94" s="231"/>
      <c r="F94" s="232"/>
    </row>
    <row r="95" spans="1:6" x14ac:dyDescent="0.35">
      <c r="A95" s="256"/>
      <c r="B95" s="165"/>
      <c r="C95" s="162"/>
      <c r="D95" s="188"/>
      <c r="E95" s="188"/>
      <c r="F95" s="232"/>
    </row>
    <row r="96" spans="1:6" ht="31" x14ac:dyDescent="0.35">
      <c r="A96" s="251">
        <v>7.08</v>
      </c>
      <c r="B96" s="244" t="s">
        <v>114</v>
      </c>
      <c r="C96" s="230" t="s">
        <v>87</v>
      </c>
      <c r="D96" s="231">
        <f>40*11</f>
        <v>440</v>
      </c>
      <c r="E96" s="231"/>
      <c r="F96" s="232"/>
    </row>
    <row r="97" spans="1:8" x14ac:dyDescent="0.35">
      <c r="A97" s="256"/>
      <c r="B97" s="165"/>
      <c r="C97" s="162"/>
      <c r="D97" s="188"/>
      <c r="E97" s="188"/>
      <c r="F97" s="232"/>
    </row>
    <row r="98" spans="1:8" ht="18" x14ac:dyDescent="0.35">
      <c r="A98" s="252">
        <v>7.09</v>
      </c>
      <c r="B98" s="244" t="s">
        <v>113</v>
      </c>
      <c r="C98" s="230" t="s">
        <v>86</v>
      </c>
      <c r="D98" s="231">
        <v>80</v>
      </c>
      <c r="E98" s="231"/>
      <c r="F98" s="232"/>
    </row>
    <row r="99" spans="1:8" x14ac:dyDescent="0.35">
      <c r="A99" s="250"/>
      <c r="B99" s="165"/>
      <c r="C99" s="162"/>
      <c r="D99" s="188"/>
      <c r="E99" s="188"/>
      <c r="F99" s="232"/>
    </row>
    <row r="100" spans="1:8" ht="18" x14ac:dyDescent="0.35">
      <c r="A100" s="253">
        <v>7.1</v>
      </c>
      <c r="B100" s="244" t="s">
        <v>112</v>
      </c>
      <c r="C100" s="230" t="s">
        <v>87</v>
      </c>
      <c r="D100" s="231">
        <v>10.6431</v>
      </c>
      <c r="E100" s="231"/>
      <c r="F100" s="232"/>
    </row>
    <row r="101" spans="1:8" x14ac:dyDescent="0.35">
      <c r="A101" s="253"/>
      <c r="B101" s="244"/>
      <c r="C101" s="230"/>
      <c r="D101" s="231"/>
      <c r="E101" s="231"/>
      <c r="F101" s="232"/>
    </row>
    <row r="102" spans="1:8" x14ac:dyDescent="0.35">
      <c r="A102" s="190"/>
      <c r="B102" s="165"/>
      <c r="C102" s="162"/>
      <c r="D102" s="231"/>
      <c r="E102" s="259"/>
      <c r="F102" s="261"/>
    </row>
    <row r="103" spans="1:8" x14ac:dyDescent="0.35">
      <c r="A103" s="256"/>
      <c r="B103" s="225"/>
      <c r="C103" s="258"/>
      <c r="D103" s="257"/>
      <c r="E103" s="260"/>
      <c r="F103" s="174"/>
    </row>
    <row r="104" spans="1:8" x14ac:dyDescent="0.35">
      <c r="A104" s="190"/>
      <c r="B104" s="225"/>
      <c r="C104" s="162"/>
      <c r="D104" s="188"/>
      <c r="E104" s="188"/>
      <c r="F104" s="220"/>
    </row>
    <row r="105" spans="1:8" x14ac:dyDescent="0.35">
      <c r="A105" s="190"/>
      <c r="B105" s="165"/>
      <c r="C105" s="162"/>
      <c r="D105" s="188"/>
      <c r="E105" s="188"/>
      <c r="F105" s="220"/>
    </row>
    <row r="106" spans="1:8" ht="16" thickBot="1" x14ac:dyDescent="0.4">
      <c r="A106" s="389" t="s">
        <v>137</v>
      </c>
      <c r="B106" s="390"/>
      <c r="C106" s="390"/>
      <c r="D106" s="390"/>
      <c r="E106" s="390"/>
      <c r="F106" s="179">
        <f>SUM(F82:F105)</f>
        <v>0</v>
      </c>
      <c r="H106" s="313"/>
    </row>
    <row r="107" spans="1:8" ht="16.5" thickTop="1" thickBot="1" x14ac:dyDescent="0.4">
      <c r="A107" s="262"/>
      <c r="B107" s="262"/>
      <c r="C107" s="262"/>
      <c r="D107" s="262"/>
      <c r="E107" s="262"/>
      <c r="F107" s="263"/>
    </row>
    <row r="108" spans="1:8" ht="16.5" thickTop="1" thickBot="1" x14ac:dyDescent="0.4">
      <c r="A108" s="402" t="s">
        <v>132</v>
      </c>
      <c r="B108" s="402"/>
      <c r="C108" s="402"/>
      <c r="D108" s="402"/>
      <c r="E108" s="402"/>
      <c r="F108" s="402"/>
      <c r="H108" s="313"/>
    </row>
    <row r="109" spans="1:8" ht="16" thickTop="1" x14ac:dyDescent="0.35">
      <c r="A109" s="163" t="s">
        <v>3</v>
      </c>
      <c r="B109" s="198" t="s">
        <v>4</v>
      </c>
      <c r="C109" s="159" t="s">
        <v>124</v>
      </c>
      <c r="D109" s="159" t="s">
        <v>6</v>
      </c>
      <c r="E109" s="159" t="s">
        <v>7</v>
      </c>
      <c r="F109" s="157" t="s">
        <v>8</v>
      </c>
    </row>
    <row r="110" spans="1:8" x14ac:dyDescent="0.35">
      <c r="A110" s="247"/>
      <c r="B110" s="199"/>
      <c r="C110" s="161"/>
      <c r="D110" s="191"/>
      <c r="E110" s="187"/>
      <c r="F110" s="249"/>
    </row>
    <row r="111" spans="1:8" ht="31" x14ac:dyDescent="0.35">
      <c r="A111" s="245">
        <v>8.01</v>
      </c>
      <c r="B111" s="225" t="s">
        <v>118</v>
      </c>
      <c r="C111" s="230" t="s">
        <v>86</v>
      </c>
      <c r="D111" s="231"/>
      <c r="E111" s="231"/>
      <c r="F111" s="174"/>
    </row>
    <row r="112" spans="1:8" x14ac:dyDescent="0.35">
      <c r="A112" s="160"/>
      <c r="B112" s="165"/>
      <c r="C112" s="162"/>
      <c r="D112" s="188"/>
      <c r="E112" s="231"/>
      <c r="F112" s="220"/>
    </row>
    <row r="113" spans="1:7" ht="18" x14ac:dyDescent="0.35">
      <c r="A113" s="248">
        <v>8.02</v>
      </c>
      <c r="B113" s="244" t="s">
        <v>119</v>
      </c>
      <c r="C113" s="230" t="s">
        <v>86</v>
      </c>
      <c r="D113" s="231"/>
      <c r="E113" s="231"/>
      <c r="F113" s="232"/>
    </row>
    <row r="114" spans="1:7" x14ac:dyDescent="0.35">
      <c r="A114" s="246"/>
      <c r="B114" s="244"/>
      <c r="C114" s="230"/>
      <c r="D114" s="231"/>
      <c r="E114" s="231"/>
      <c r="F114" s="174"/>
      <c r="G114" s="235"/>
    </row>
    <row r="115" spans="1:7" x14ac:dyDescent="0.35">
      <c r="A115" s="240">
        <v>8.0299999999999994</v>
      </c>
      <c r="B115" s="242" t="s">
        <v>130</v>
      </c>
      <c r="C115" s="228"/>
      <c r="D115" s="227"/>
      <c r="E115" s="227"/>
      <c r="F115" s="220"/>
    </row>
    <row r="116" spans="1:7" ht="33.75" customHeight="1" x14ac:dyDescent="0.35">
      <c r="A116" s="233"/>
      <c r="B116" s="165" t="s">
        <v>129</v>
      </c>
      <c r="C116" s="162" t="s">
        <v>86</v>
      </c>
      <c r="D116" s="188">
        <v>300</v>
      </c>
      <c r="E116" s="188"/>
      <c r="F116" s="232"/>
    </row>
    <row r="117" spans="1:7" x14ac:dyDescent="0.35">
      <c r="A117" s="229"/>
      <c r="B117" s="225"/>
      <c r="C117" s="230"/>
      <c r="D117" s="231"/>
      <c r="E117" s="231"/>
      <c r="F117" s="174"/>
    </row>
    <row r="118" spans="1:7" ht="18" x14ac:dyDescent="0.35">
      <c r="A118" s="234">
        <v>8.0399999999999991</v>
      </c>
      <c r="B118" s="165" t="s">
        <v>120</v>
      </c>
      <c r="C118" s="162" t="s">
        <v>86</v>
      </c>
      <c r="D118" s="188"/>
      <c r="E118" s="188"/>
      <c r="F118" s="220"/>
    </row>
    <row r="119" spans="1:7" x14ac:dyDescent="0.35">
      <c r="A119" s="243"/>
      <c r="B119" s="244"/>
      <c r="C119" s="230"/>
      <c r="D119" s="231"/>
      <c r="E119" s="231"/>
      <c r="F119" s="232"/>
    </row>
    <row r="120" spans="1:7" ht="18" x14ac:dyDescent="0.35">
      <c r="A120" s="164">
        <v>8.0500000000000007</v>
      </c>
      <c r="B120" s="165" t="s">
        <v>101</v>
      </c>
      <c r="C120" s="162" t="s">
        <v>86</v>
      </c>
      <c r="D120" s="188"/>
      <c r="E120" s="188"/>
      <c r="F120" s="174"/>
    </row>
    <row r="121" spans="1:7" x14ac:dyDescent="0.35">
      <c r="A121" s="236"/>
      <c r="B121" s="225"/>
      <c r="C121" s="230"/>
      <c r="D121" s="231"/>
      <c r="E121" s="231"/>
      <c r="F121" s="220"/>
    </row>
    <row r="122" spans="1:7" ht="18" x14ac:dyDescent="0.35">
      <c r="A122" s="164">
        <v>8.06</v>
      </c>
      <c r="B122" s="165" t="s">
        <v>121</v>
      </c>
      <c r="C122" s="162" t="s">
        <v>86</v>
      </c>
      <c r="D122" s="188"/>
      <c r="E122" s="188"/>
      <c r="F122" s="232"/>
    </row>
    <row r="123" spans="1:7" x14ac:dyDescent="0.35">
      <c r="A123" s="236"/>
      <c r="B123" s="225"/>
      <c r="C123" s="230"/>
      <c r="D123" s="231"/>
      <c r="E123" s="231"/>
      <c r="F123" s="174"/>
    </row>
    <row r="124" spans="1:7" ht="18" x14ac:dyDescent="0.35">
      <c r="A124" s="234">
        <v>8.07</v>
      </c>
      <c r="B124" s="224" t="s">
        <v>122</v>
      </c>
      <c r="C124" s="228" t="s">
        <v>86</v>
      </c>
      <c r="D124" s="227"/>
      <c r="E124" s="227"/>
      <c r="F124" s="220"/>
    </row>
    <row r="125" spans="1:7" x14ac:dyDescent="0.35">
      <c r="A125" s="160"/>
      <c r="B125" s="224"/>
      <c r="C125" s="228"/>
      <c r="D125" s="227"/>
      <c r="E125" s="227"/>
      <c r="F125" s="232"/>
    </row>
    <row r="126" spans="1:7" ht="18" x14ac:dyDescent="0.35">
      <c r="A126" s="238">
        <v>8.1</v>
      </c>
      <c r="B126" s="237" t="s">
        <v>148</v>
      </c>
      <c r="C126" s="162" t="s">
        <v>86</v>
      </c>
      <c r="D126" s="188"/>
      <c r="E126" s="188"/>
      <c r="F126" s="232"/>
    </row>
    <row r="127" spans="1:7" x14ac:dyDescent="0.35">
      <c r="A127" s="240"/>
      <c r="B127" s="241"/>
      <c r="C127" s="230"/>
      <c r="D127" s="231"/>
      <c r="E127" s="231"/>
      <c r="F127" s="174"/>
    </row>
    <row r="128" spans="1:7" ht="18" x14ac:dyDescent="0.35">
      <c r="A128" s="239">
        <v>8.11</v>
      </c>
      <c r="B128" s="237" t="s">
        <v>123</v>
      </c>
      <c r="C128" s="162" t="s">
        <v>86</v>
      </c>
      <c r="D128" s="188"/>
      <c r="E128" s="188"/>
      <c r="F128" s="220"/>
    </row>
    <row r="129" spans="1:6" x14ac:dyDescent="0.35">
      <c r="A129" s="236"/>
      <c r="B129" s="225"/>
      <c r="C129" s="230"/>
      <c r="D129" s="231"/>
      <c r="E129" s="231"/>
      <c r="F129" s="232"/>
    </row>
    <row r="130" spans="1:6" x14ac:dyDescent="0.35">
      <c r="A130" s="234">
        <v>8.1199999999999992</v>
      </c>
      <c r="B130" s="224" t="s">
        <v>102</v>
      </c>
      <c r="C130" s="228"/>
      <c r="D130" s="227"/>
      <c r="E130" s="227"/>
      <c r="F130" s="174">
        <f t="shared" ref="F130" si="1">D130*E130</f>
        <v>0</v>
      </c>
    </row>
    <row r="131" spans="1:6" x14ac:dyDescent="0.35">
      <c r="A131" s="234"/>
      <c r="B131" s="224"/>
      <c r="C131" s="228"/>
      <c r="D131" s="227"/>
      <c r="E131" s="227"/>
      <c r="F131" s="220"/>
    </row>
    <row r="132" spans="1:6" x14ac:dyDescent="0.35">
      <c r="A132" s="234"/>
      <c r="B132" s="224" t="s">
        <v>103</v>
      </c>
      <c r="C132" s="228" t="s">
        <v>15</v>
      </c>
      <c r="D132" s="227"/>
      <c r="E132" s="227"/>
      <c r="F132" s="232"/>
    </row>
    <row r="133" spans="1:6" x14ac:dyDescent="0.35">
      <c r="A133" s="164"/>
      <c r="B133" s="165" t="s">
        <v>104</v>
      </c>
      <c r="C133" s="162" t="s">
        <v>15</v>
      </c>
      <c r="D133" s="188"/>
      <c r="E133" s="188"/>
      <c r="F133" s="174"/>
    </row>
    <row r="134" spans="1:6" x14ac:dyDescent="0.35">
      <c r="A134" s="236"/>
      <c r="B134" s="225" t="s">
        <v>133</v>
      </c>
      <c r="C134" s="230" t="s">
        <v>15</v>
      </c>
      <c r="D134" s="231"/>
      <c r="E134" s="231"/>
      <c r="F134" s="220"/>
    </row>
    <row r="135" spans="1:6" x14ac:dyDescent="0.35">
      <c r="A135" s="160"/>
      <c r="B135" s="165"/>
      <c r="C135" s="162"/>
      <c r="D135" s="188"/>
      <c r="E135" s="188"/>
      <c r="F135" s="232"/>
    </row>
    <row r="136" spans="1:6" ht="31" x14ac:dyDescent="0.35">
      <c r="A136" s="229">
        <v>8.1300000000000008</v>
      </c>
      <c r="B136" s="225" t="s">
        <v>179</v>
      </c>
      <c r="C136" s="230" t="s">
        <v>86</v>
      </c>
      <c r="D136" s="231">
        <v>0</v>
      </c>
      <c r="E136" s="231"/>
      <c r="F136" s="174"/>
    </row>
    <row r="137" spans="1:6" x14ac:dyDescent="0.35">
      <c r="A137" s="233"/>
      <c r="B137" s="225"/>
      <c r="C137" s="162"/>
      <c r="D137" s="188"/>
      <c r="E137" s="188"/>
      <c r="F137" s="220"/>
    </row>
    <row r="138" spans="1:6" x14ac:dyDescent="0.35">
      <c r="A138" s="233"/>
      <c r="B138" s="224"/>
      <c r="C138" s="162"/>
      <c r="D138" s="227"/>
      <c r="E138" s="188"/>
      <c r="F138" s="232">
        <f t="shared" ref="F138:F139" si="2">D138*E138</f>
        <v>0</v>
      </c>
    </row>
    <row r="139" spans="1:6" x14ac:dyDescent="0.35">
      <c r="A139" s="233"/>
      <c r="B139" s="224"/>
      <c r="C139" s="223"/>
      <c r="D139" s="188"/>
      <c r="E139" s="226"/>
      <c r="F139" s="174">
        <f t="shared" si="2"/>
        <v>0</v>
      </c>
    </row>
    <row r="140" spans="1:6" x14ac:dyDescent="0.35">
      <c r="A140" s="160"/>
      <c r="B140" s="275"/>
      <c r="C140" s="162"/>
      <c r="D140" s="276"/>
      <c r="E140" s="260"/>
      <c r="F140" s="220"/>
    </row>
    <row r="141" spans="1:6" ht="16" thickBot="1" x14ac:dyDescent="0.4">
      <c r="A141" s="389" t="s">
        <v>138</v>
      </c>
      <c r="B141" s="390"/>
      <c r="C141" s="390"/>
      <c r="D141" s="390"/>
      <c r="E141" s="393"/>
      <c r="F141" s="232">
        <f t="shared" ref="F141" si="3">D141*E141</f>
        <v>0</v>
      </c>
    </row>
    <row r="142" spans="1:6" ht="16.5" thickTop="1" thickBot="1" x14ac:dyDescent="0.4">
      <c r="A142" s="262"/>
      <c r="B142" s="262"/>
      <c r="C142" s="262"/>
      <c r="D142" s="262"/>
      <c r="E142" s="264"/>
      <c r="F142" s="267">
        <f>SUM(F111:F141)</f>
        <v>0</v>
      </c>
    </row>
    <row r="143" spans="1:6" ht="16.5" thickTop="1" thickBot="1" x14ac:dyDescent="0.4">
      <c r="A143" s="398" t="s">
        <v>17</v>
      </c>
      <c r="B143" s="398"/>
      <c r="C143" s="398"/>
      <c r="D143" s="398"/>
      <c r="E143" s="184"/>
    </row>
    <row r="144" spans="1:6" ht="16" thickTop="1" x14ac:dyDescent="0.35">
      <c r="A144" s="36" t="s">
        <v>3</v>
      </c>
      <c r="B144" s="37" t="s">
        <v>4</v>
      </c>
      <c r="C144" s="38" t="s">
        <v>5</v>
      </c>
      <c r="D144" s="39" t="s">
        <v>6</v>
      </c>
      <c r="E144" s="39" t="s">
        <v>7</v>
      </c>
      <c r="F144" s="40" t="s">
        <v>8</v>
      </c>
    </row>
    <row r="145" spans="1:6" x14ac:dyDescent="0.35">
      <c r="A145" s="32"/>
      <c r="B145" s="33"/>
      <c r="C145" s="34"/>
      <c r="D145" s="35"/>
      <c r="E145" s="182"/>
      <c r="F145" s="183"/>
    </row>
    <row r="146" spans="1:6" ht="31" x14ac:dyDescent="0.35">
      <c r="A146" s="24">
        <v>9.01</v>
      </c>
      <c r="B146" s="25" t="s">
        <v>164</v>
      </c>
      <c r="C146" s="31" t="s">
        <v>187</v>
      </c>
      <c r="D146" s="314">
        <v>0.3</v>
      </c>
      <c r="E146" s="173"/>
      <c r="F146" s="174"/>
    </row>
    <row r="147" spans="1:6" x14ac:dyDescent="0.35">
      <c r="A147" s="24"/>
      <c r="B147" s="25"/>
      <c r="C147" s="31"/>
      <c r="D147" s="28"/>
      <c r="E147" s="173"/>
      <c r="F147" s="174"/>
    </row>
    <row r="148" spans="1:6" x14ac:dyDescent="0.35">
      <c r="A148" s="24"/>
      <c r="B148" s="25"/>
      <c r="C148" s="31"/>
      <c r="D148" s="65"/>
      <c r="E148" s="173"/>
      <c r="F148" s="174"/>
    </row>
    <row r="149" spans="1:6" x14ac:dyDescent="0.35">
      <c r="A149" s="24"/>
      <c r="B149" s="25"/>
      <c r="C149" s="26"/>
      <c r="D149" s="65"/>
      <c r="E149" s="173"/>
      <c r="F149" s="174"/>
    </row>
    <row r="151" spans="1:6" x14ac:dyDescent="0.35">
      <c r="A151" s="24"/>
      <c r="B151" s="25"/>
      <c r="C151" s="31"/>
      <c r="D151" s="28"/>
      <c r="E151" s="173"/>
      <c r="F151" s="174"/>
    </row>
    <row r="152" spans="1:6" x14ac:dyDescent="0.35">
      <c r="A152" s="24"/>
      <c r="B152" s="25"/>
      <c r="C152" s="31"/>
      <c r="D152" s="28"/>
      <c r="E152" s="173"/>
      <c r="F152" s="174"/>
    </row>
    <row r="153" spans="1:6" x14ac:dyDescent="0.35">
      <c r="A153" s="45"/>
      <c r="B153" s="46"/>
      <c r="C153" s="47"/>
      <c r="D153" s="48"/>
      <c r="E153" s="177"/>
      <c r="F153" s="178"/>
    </row>
    <row r="154" spans="1:6" ht="17.25" customHeight="1" thickBot="1" x14ac:dyDescent="0.4">
      <c r="A154" s="49"/>
      <c r="B154" s="50" t="s">
        <v>139</v>
      </c>
      <c r="C154" s="51"/>
      <c r="D154" s="52"/>
      <c r="E154" s="192"/>
      <c r="F154" s="179"/>
    </row>
    <row r="155" spans="1:6" ht="16.5" thickTop="1" thickBot="1" x14ac:dyDescent="0.4">
      <c r="A155" s="265"/>
      <c r="B155" s="266"/>
      <c r="C155" s="4"/>
      <c r="D155" s="5"/>
      <c r="E155" s="184"/>
      <c r="F155" s="267"/>
    </row>
    <row r="156" spans="1:6" ht="16.5" thickTop="1" thickBot="1" x14ac:dyDescent="0.4">
      <c r="A156" s="398" t="s">
        <v>170</v>
      </c>
      <c r="B156" s="398"/>
      <c r="C156" s="4"/>
      <c r="D156" s="5"/>
      <c r="E156" s="184"/>
    </row>
    <row r="157" spans="1:6" ht="16" thickTop="1" x14ac:dyDescent="0.35">
      <c r="A157" s="36" t="s">
        <v>3</v>
      </c>
      <c r="B157" s="37" t="s">
        <v>4</v>
      </c>
      <c r="C157" s="38" t="s">
        <v>5</v>
      </c>
      <c r="D157" s="39" t="s">
        <v>6</v>
      </c>
      <c r="E157" s="39" t="s">
        <v>7</v>
      </c>
      <c r="F157" s="40" t="s">
        <v>8</v>
      </c>
    </row>
    <row r="158" spans="1:6" x14ac:dyDescent="0.35">
      <c r="A158" s="32"/>
      <c r="B158" s="33"/>
      <c r="C158" s="34"/>
      <c r="D158" s="35"/>
      <c r="E158" s="182"/>
      <c r="F158" s="183"/>
    </row>
    <row r="159" spans="1:6" x14ac:dyDescent="0.35">
      <c r="A159" s="24"/>
      <c r="B159" s="25"/>
      <c r="C159" s="31"/>
      <c r="D159" s="28"/>
      <c r="E159" s="173"/>
      <c r="F159" s="174"/>
    </row>
    <row r="160" spans="1:6" ht="46.5" x14ac:dyDescent="0.35">
      <c r="A160" s="277"/>
      <c r="B160" s="278" t="s">
        <v>165</v>
      </c>
      <c r="C160" s="279"/>
      <c r="D160" s="28"/>
      <c r="E160" s="173"/>
      <c r="F160" s="174"/>
    </row>
    <row r="161" spans="1:6" x14ac:dyDescent="0.35">
      <c r="A161" s="280"/>
      <c r="B161" s="280"/>
      <c r="C161" s="281"/>
      <c r="D161" s="28"/>
      <c r="E161" s="173"/>
      <c r="F161" s="174"/>
    </row>
    <row r="162" spans="1:6" ht="31" x14ac:dyDescent="0.35">
      <c r="A162" s="282">
        <v>10.01</v>
      </c>
      <c r="B162" s="280" t="s">
        <v>166</v>
      </c>
      <c r="C162" s="283" t="s">
        <v>155</v>
      </c>
      <c r="D162" s="65">
        <v>0</v>
      </c>
      <c r="E162" s="173"/>
      <c r="F162" s="174"/>
    </row>
    <row r="163" spans="1:6" x14ac:dyDescent="0.35">
      <c r="A163" s="282"/>
      <c r="B163" s="280"/>
      <c r="C163" s="283"/>
      <c r="D163" s="28"/>
      <c r="E163" s="173"/>
      <c r="F163" s="174"/>
    </row>
    <row r="164" spans="1:6" ht="31" x14ac:dyDescent="0.35">
      <c r="A164" s="282">
        <v>10.02</v>
      </c>
      <c r="B164" s="280" t="s">
        <v>167</v>
      </c>
      <c r="C164" s="283" t="s">
        <v>155</v>
      </c>
      <c r="D164" s="65"/>
      <c r="E164" s="173"/>
      <c r="F164" s="174"/>
    </row>
    <row r="165" spans="1:6" x14ac:dyDescent="0.35">
      <c r="A165" s="282"/>
      <c r="B165" s="280"/>
      <c r="C165" s="283"/>
      <c r="D165" s="27"/>
      <c r="E165" s="173"/>
      <c r="F165" s="174"/>
    </row>
    <row r="166" spans="1:6" ht="31" x14ac:dyDescent="0.35">
      <c r="A166" s="282">
        <v>10.029999999999999</v>
      </c>
      <c r="B166" s="280" t="s">
        <v>168</v>
      </c>
      <c r="C166" s="283" t="s">
        <v>155</v>
      </c>
      <c r="D166" s="27"/>
      <c r="E166" s="173"/>
      <c r="F166" s="174"/>
    </row>
    <row r="167" spans="1:6" x14ac:dyDescent="0.35">
      <c r="A167" s="282"/>
      <c r="B167" s="280"/>
      <c r="C167" s="283"/>
      <c r="D167" s="27"/>
      <c r="E167" s="173"/>
      <c r="F167" s="174"/>
    </row>
    <row r="168" spans="1:6" ht="31" x14ac:dyDescent="0.35">
      <c r="A168" s="282">
        <v>10.039999999999999</v>
      </c>
      <c r="B168" s="280" t="s">
        <v>169</v>
      </c>
      <c r="C168" s="283" t="s">
        <v>161</v>
      </c>
      <c r="D168" s="28">
        <f>300*6*0.15</f>
        <v>270</v>
      </c>
      <c r="E168" s="173"/>
      <c r="F168" s="174"/>
    </row>
    <row r="169" spans="1:6" x14ac:dyDescent="0.35">
      <c r="A169" s="200"/>
      <c r="B169" s="201"/>
      <c r="C169" s="202"/>
      <c r="D169" s="28"/>
      <c r="E169" s="173"/>
    </row>
    <row r="170" spans="1:6" x14ac:dyDescent="0.35">
      <c r="A170" s="24"/>
      <c r="B170" s="25"/>
      <c r="C170" s="193"/>
      <c r="D170" s="28"/>
      <c r="E170" s="173"/>
      <c r="F170" s="174"/>
    </row>
    <row r="171" spans="1:6" x14ac:dyDescent="0.35">
      <c r="A171" s="24"/>
      <c r="B171" s="25"/>
      <c r="C171" s="31"/>
      <c r="D171" s="28"/>
      <c r="E171" s="173"/>
      <c r="F171" s="174"/>
    </row>
    <row r="172" spans="1:6" x14ac:dyDescent="0.35">
      <c r="A172" s="24"/>
      <c r="B172" s="25"/>
      <c r="C172" s="31"/>
      <c r="D172" s="28"/>
      <c r="E172" s="173"/>
      <c r="F172" s="174"/>
    </row>
    <row r="173" spans="1:6" x14ac:dyDescent="0.35">
      <c r="A173" s="45"/>
      <c r="B173" s="46"/>
      <c r="C173" s="47"/>
      <c r="D173" s="48"/>
      <c r="E173" s="177"/>
      <c r="F173" s="178"/>
    </row>
    <row r="174" spans="1:6" ht="16" thickBot="1" x14ac:dyDescent="0.4">
      <c r="A174" s="381" t="s">
        <v>140</v>
      </c>
      <c r="B174" s="388"/>
      <c r="C174" s="388"/>
      <c r="D174" s="388"/>
      <c r="E174" s="383"/>
      <c r="F174" s="179"/>
    </row>
    <row r="175" spans="1:6" ht="16" thickTop="1" x14ac:dyDescent="0.35">
      <c r="A175" s="264"/>
      <c r="B175" s="264"/>
      <c r="C175" s="264"/>
      <c r="D175" s="264"/>
      <c r="E175" s="264"/>
      <c r="F175" s="267"/>
    </row>
    <row r="176" spans="1:6" ht="16" thickBot="1" x14ac:dyDescent="0.4">
      <c r="A176" s="384" t="s">
        <v>141</v>
      </c>
      <c r="B176" s="384"/>
      <c r="C176" s="384"/>
      <c r="D176" s="384"/>
      <c r="E176" s="284"/>
    </row>
    <row r="177" spans="1:6" ht="16" thickTop="1" x14ac:dyDescent="0.35">
      <c r="A177" s="158" t="s">
        <v>3</v>
      </c>
      <c r="B177" s="198" t="s">
        <v>4</v>
      </c>
      <c r="C177" s="159" t="s">
        <v>124</v>
      </c>
      <c r="D177" s="285" t="s">
        <v>6</v>
      </c>
      <c r="E177" s="159" t="s">
        <v>7</v>
      </c>
      <c r="F177" s="157" t="s">
        <v>8</v>
      </c>
    </row>
    <row r="178" spans="1:6" x14ac:dyDescent="0.35">
      <c r="A178" s="286"/>
      <c r="B178" s="287"/>
      <c r="C178" s="288"/>
      <c r="D178" s="289"/>
      <c r="E178" s="290"/>
      <c r="F178" s="249"/>
    </row>
    <row r="179" spans="1:6" x14ac:dyDescent="0.35">
      <c r="A179" s="291"/>
      <c r="B179" s="292"/>
      <c r="C179" s="293"/>
      <c r="D179" s="294"/>
      <c r="E179" s="295"/>
      <c r="F179" s="196"/>
    </row>
    <row r="180" spans="1:6" ht="31" x14ac:dyDescent="0.35">
      <c r="A180" s="291">
        <v>17.02</v>
      </c>
      <c r="B180" s="292" t="s">
        <v>128</v>
      </c>
      <c r="C180" s="293" t="s">
        <v>86</v>
      </c>
      <c r="D180" s="294">
        <v>237.37</v>
      </c>
      <c r="E180" s="295"/>
      <c r="F180" s="196"/>
    </row>
    <row r="181" spans="1:6" x14ac:dyDescent="0.35">
      <c r="A181" s="291"/>
      <c r="B181" s="292"/>
      <c r="C181" s="293"/>
      <c r="D181" s="294"/>
      <c r="E181" s="295"/>
      <c r="F181" s="196"/>
    </row>
    <row r="182" spans="1:6" ht="31" x14ac:dyDescent="0.35">
      <c r="A182" s="291">
        <v>17.03</v>
      </c>
      <c r="B182" s="292" t="s">
        <v>127</v>
      </c>
      <c r="C182" s="293" t="s">
        <v>86</v>
      </c>
      <c r="D182" s="294">
        <v>8.6</v>
      </c>
      <c r="E182" s="295"/>
      <c r="F182" s="196"/>
    </row>
    <row r="183" spans="1:6" x14ac:dyDescent="0.35">
      <c r="A183" s="296"/>
      <c r="B183" s="292"/>
      <c r="C183" s="293"/>
      <c r="D183" s="294"/>
      <c r="E183" s="295"/>
      <c r="F183" s="196"/>
    </row>
    <row r="184" spans="1:6" ht="18" x14ac:dyDescent="0.35">
      <c r="A184" s="291">
        <v>17.04</v>
      </c>
      <c r="B184" s="292" t="s">
        <v>126</v>
      </c>
      <c r="C184" s="293" t="s">
        <v>87</v>
      </c>
      <c r="D184" s="294">
        <v>550</v>
      </c>
      <c r="E184" s="295"/>
      <c r="F184" s="196"/>
    </row>
    <row r="185" spans="1:6" x14ac:dyDescent="0.35">
      <c r="A185" s="296"/>
      <c r="B185" s="292"/>
      <c r="C185" s="293"/>
      <c r="D185" s="294"/>
      <c r="E185" s="295"/>
      <c r="F185" s="196"/>
    </row>
    <row r="186" spans="1:6" x14ac:dyDescent="0.35">
      <c r="A186" s="291">
        <v>17.059999999999999</v>
      </c>
      <c r="B186" s="292" t="s">
        <v>105</v>
      </c>
      <c r="C186" s="293" t="s">
        <v>15</v>
      </c>
      <c r="D186" s="294"/>
      <c r="E186" s="295"/>
      <c r="F186" s="196"/>
    </row>
    <row r="187" spans="1:6" x14ac:dyDescent="0.35">
      <c r="A187" s="296"/>
      <c r="B187" s="292"/>
      <c r="C187" s="293"/>
      <c r="D187" s="294"/>
      <c r="E187" s="295"/>
      <c r="F187" s="196"/>
    </row>
    <row r="188" spans="1:6" ht="31" x14ac:dyDescent="0.35">
      <c r="A188" s="291">
        <v>17.07</v>
      </c>
      <c r="B188" s="292" t="s">
        <v>125</v>
      </c>
      <c r="C188" s="293"/>
      <c r="D188" s="294"/>
      <c r="E188" s="295"/>
      <c r="F188" s="196"/>
    </row>
    <row r="189" spans="1:6" x14ac:dyDescent="0.35">
      <c r="A189" s="296"/>
      <c r="B189" s="292"/>
      <c r="C189" s="293"/>
      <c r="D189" s="294"/>
      <c r="E189" s="295"/>
      <c r="F189" s="196"/>
    </row>
    <row r="190" spans="1:6" x14ac:dyDescent="0.35">
      <c r="A190" s="291"/>
      <c r="B190" s="292" t="s">
        <v>106</v>
      </c>
      <c r="C190" s="293" t="s">
        <v>186</v>
      </c>
      <c r="D190" s="294">
        <v>11215</v>
      </c>
      <c r="E190" s="295"/>
      <c r="F190" s="196"/>
    </row>
    <row r="191" spans="1:6" x14ac:dyDescent="0.35">
      <c r="A191" s="296"/>
      <c r="B191" s="292"/>
      <c r="C191" s="293"/>
      <c r="D191" s="294"/>
      <c r="E191" s="295"/>
      <c r="F191" s="196"/>
    </row>
    <row r="192" spans="1:6" x14ac:dyDescent="0.35">
      <c r="A192" s="296"/>
      <c r="B192" s="292" t="s">
        <v>107</v>
      </c>
      <c r="C192" s="293" t="s">
        <v>186</v>
      </c>
      <c r="D192" s="294">
        <v>0</v>
      </c>
      <c r="E192" s="295"/>
      <c r="F192" s="196"/>
    </row>
    <row r="193" spans="1:6" x14ac:dyDescent="0.35">
      <c r="A193" s="297"/>
      <c r="B193" s="292"/>
      <c r="C193" s="293"/>
      <c r="D193" s="295"/>
      <c r="E193" s="295"/>
      <c r="F193" s="174"/>
    </row>
    <row r="194" spans="1:6" x14ac:dyDescent="0.35">
      <c r="A194" s="297"/>
      <c r="B194" s="292"/>
      <c r="C194" s="293"/>
      <c r="D194" s="295"/>
      <c r="E194" s="295"/>
      <c r="F194" s="174"/>
    </row>
    <row r="195" spans="1:6" x14ac:dyDescent="0.35">
      <c r="A195" s="297"/>
      <c r="B195" s="292"/>
      <c r="C195" s="293"/>
      <c r="D195" s="295"/>
      <c r="E195" s="295"/>
      <c r="F195" s="174"/>
    </row>
    <row r="196" spans="1:6" x14ac:dyDescent="0.35">
      <c r="A196" s="256"/>
      <c r="B196" s="225"/>
      <c r="C196" s="230"/>
      <c r="D196" s="231"/>
      <c r="E196" s="231"/>
      <c r="F196" s="174"/>
    </row>
    <row r="197" spans="1:6" x14ac:dyDescent="0.35">
      <c r="A197" s="298"/>
      <c r="B197" s="275"/>
      <c r="C197" s="299"/>
      <c r="D197" s="300"/>
      <c r="E197" s="300"/>
      <c r="F197" s="195"/>
    </row>
    <row r="198" spans="1:6" ht="16" thickBot="1" x14ac:dyDescent="0.4">
      <c r="A198" s="389" t="s">
        <v>142</v>
      </c>
      <c r="B198" s="390"/>
      <c r="C198" s="390"/>
      <c r="D198" s="390"/>
      <c r="E198" s="390"/>
      <c r="F198" s="179"/>
    </row>
    <row r="199" spans="1:6" ht="16.5" thickTop="1" thickBot="1" x14ac:dyDescent="0.4">
      <c r="A199" s="262"/>
      <c r="B199" s="262"/>
      <c r="C199" s="262"/>
      <c r="D199" s="264"/>
      <c r="E199" s="264"/>
      <c r="F199" s="267"/>
    </row>
    <row r="200" spans="1:6" ht="16.5" thickTop="1" thickBot="1" x14ac:dyDescent="0.4">
      <c r="A200" s="387" t="s">
        <v>18</v>
      </c>
      <c r="B200" s="387"/>
      <c r="C200" s="387"/>
      <c r="D200" s="5"/>
      <c r="E200" s="184"/>
    </row>
    <row r="201" spans="1:6" ht="16" thickTop="1" x14ac:dyDescent="0.35">
      <c r="A201" s="153" t="s">
        <v>3</v>
      </c>
      <c r="B201" s="154" t="s">
        <v>4</v>
      </c>
      <c r="C201" s="155" t="s">
        <v>5</v>
      </c>
      <c r="D201" s="156" t="s">
        <v>6</v>
      </c>
      <c r="E201" s="156" t="s">
        <v>7</v>
      </c>
      <c r="F201" s="157" t="s">
        <v>8</v>
      </c>
    </row>
    <row r="202" spans="1:6" x14ac:dyDescent="0.35">
      <c r="A202" s="150"/>
      <c r="B202" s="33"/>
      <c r="C202" s="34"/>
      <c r="D202" s="35"/>
      <c r="E202" s="182"/>
      <c r="F202" s="183"/>
    </row>
    <row r="203" spans="1:6" ht="46.5" x14ac:dyDescent="0.35">
      <c r="A203" s="151" t="s">
        <v>110</v>
      </c>
      <c r="B203" s="222" t="s">
        <v>180</v>
      </c>
      <c r="C203" s="22" t="s">
        <v>10</v>
      </c>
      <c r="D203" s="23">
        <v>8</v>
      </c>
      <c r="E203" s="173"/>
      <c r="F203" s="174"/>
    </row>
    <row r="204" spans="1:6" x14ac:dyDescent="0.35">
      <c r="A204" s="151"/>
      <c r="B204" s="222"/>
      <c r="C204" s="22"/>
      <c r="D204" s="23"/>
      <c r="E204" s="173"/>
      <c r="F204" s="174"/>
    </row>
    <row r="205" spans="1:6" x14ac:dyDescent="0.35">
      <c r="A205" s="151"/>
      <c r="B205" s="222"/>
      <c r="C205" s="22"/>
      <c r="D205" s="23"/>
      <c r="E205" s="173"/>
      <c r="F205" s="174"/>
    </row>
    <row r="206" spans="1:6" x14ac:dyDescent="0.35">
      <c r="A206" s="151"/>
      <c r="B206" s="222"/>
      <c r="C206" s="22"/>
      <c r="D206" s="23"/>
      <c r="E206" s="173"/>
      <c r="F206" s="174"/>
    </row>
    <row r="207" spans="1:6" x14ac:dyDescent="0.35">
      <c r="A207" s="151"/>
      <c r="B207" s="152"/>
      <c r="C207" s="22"/>
      <c r="D207" s="23"/>
      <c r="E207" s="173"/>
      <c r="F207" s="174"/>
    </row>
    <row r="208" spans="1:6" x14ac:dyDescent="0.35">
      <c r="A208" s="151"/>
      <c r="B208" s="152"/>
      <c r="C208" s="22"/>
      <c r="D208" s="23"/>
      <c r="E208" s="173"/>
      <c r="F208" s="174"/>
    </row>
    <row r="209" spans="1:6" ht="16" thickBot="1" x14ac:dyDescent="0.4">
      <c r="A209" s="391" t="s">
        <v>143</v>
      </c>
      <c r="B209" s="392"/>
      <c r="C209" s="392"/>
      <c r="D209" s="392"/>
      <c r="E209" s="392"/>
      <c r="F209" s="179"/>
    </row>
    <row r="210" spans="1:6" ht="16.5" thickTop="1" thickBot="1" x14ac:dyDescent="0.4">
      <c r="A210" s="301"/>
      <c r="B210" s="301"/>
      <c r="C210" s="301"/>
      <c r="D210" s="301"/>
      <c r="E210" s="302"/>
      <c r="F210" s="267"/>
    </row>
    <row r="211" spans="1:6" ht="16.5" thickTop="1" thickBot="1" x14ac:dyDescent="0.4">
      <c r="A211" s="387" t="s">
        <v>19</v>
      </c>
      <c r="B211" s="387"/>
      <c r="C211" s="387"/>
      <c r="D211" s="387"/>
      <c r="E211" s="184"/>
    </row>
    <row r="212" spans="1:6" ht="16" thickTop="1" x14ac:dyDescent="0.35">
      <c r="A212" s="36" t="s">
        <v>3</v>
      </c>
      <c r="B212" s="37" t="s">
        <v>4</v>
      </c>
      <c r="C212" s="38" t="s">
        <v>5</v>
      </c>
      <c r="D212" s="39" t="s">
        <v>6</v>
      </c>
      <c r="E212" s="39" t="s">
        <v>7</v>
      </c>
      <c r="F212" s="40" t="s">
        <v>8</v>
      </c>
    </row>
    <row r="213" spans="1:6" x14ac:dyDescent="0.35">
      <c r="A213" s="32"/>
      <c r="B213" s="33"/>
      <c r="C213" s="34"/>
      <c r="D213" s="35"/>
      <c r="E213" s="182"/>
      <c r="F213" s="183"/>
    </row>
    <row r="214" spans="1:6" x14ac:dyDescent="0.35">
      <c r="A214" s="24"/>
      <c r="B214" s="66" t="s">
        <v>20</v>
      </c>
      <c r="C214" s="31"/>
      <c r="D214" s="28"/>
      <c r="E214" s="173"/>
      <c r="F214" s="174"/>
    </row>
    <row r="215" spans="1:6" ht="62" x14ac:dyDescent="0.35">
      <c r="A215" s="24"/>
      <c r="B215" s="25" t="s">
        <v>77</v>
      </c>
      <c r="C215" s="31"/>
      <c r="D215" s="28"/>
      <c r="E215" s="173"/>
      <c r="F215" s="174"/>
    </row>
    <row r="216" spans="1:6" x14ac:dyDescent="0.35">
      <c r="A216" s="24">
        <v>22.01</v>
      </c>
      <c r="B216" s="25" t="s">
        <v>58</v>
      </c>
      <c r="C216" s="31"/>
      <c r="D216" s="28"/>
      <c r="E216" s="173"/>
      <c r="F216" s="174"/>
    </row>
    <row r="217" spans="1:6" x14ac:dyDescent="0.35">
      <c r="A217" s="24"/>
      <c r="B217" s="25" t="s">
        <v>59</v>
      </c>
      <c r="C217" s="31" t="s">
        <v>21</v>
      </c>
      <c r="D217" s="28"/>
      <c r="E217" s="28">
        <v>10500</v>
      </c>
      <c r="F217" s="174"/>
    </row>
    <row r="218" spans="1:6" x14ac:dyDescent="0.35">
      <c r="A218" s="24"/>
      <c r="B218" s="25" t="s">
        <v>60</v>
      </c>
      <c r="C218" s="31" t="s">
        <v>21</v>
      </c>
      <c r="D218" s="28"/>
      <c r="E218" s="28">
        <v>13500</v>
      </c>
      <c r="F218" s="174">
        <f>D218*E218</f>
        <v>0</v>
      </c>
    </row>
    <row r="219" spans="1:6" x14ac:dyDescent="0.35">
      <c r="A219" s="24">
        <v>22.02</v>
      </c>
      <c r="B219" s="25" t="s">
        <v>22</v>
      </c>
      <c r="C219" s="31"/>
      <c r="D219" s="28"/>
      <c r="E219" s="28"/>
      <c r="F219" s="174"/>
    </row>
    <row r="220" spans="1:6" ht="18" x14ac:dyDescent="0.35">
      <c r="A220" s="24"/>
      <c r="B220" s="25" t="s">
        <v>88</v>
      </c>
      <c r="C220" s="31" t="s">
        <v>21</v>
      </c>
      <c r="D220" s="28"/>
      <c r="E220" s="28">
        <v>10500</v>
      </c>
      <c r="F220" s="174"/>
    </row>
    <row r="221" spans="1:6" ht="18" x14ac:dyDescent="0.35">
      <c r="A221" s="24"/>
      <c r="B221" s="25" t="s">
        <v>89</v>
      </c>
      <c r="C221" s="31" t="s">
        <v>21</v>
      </c>
      <c r="D221" s="28"/>
      <c r="E221" s="28">
        <v>12500</v>
      </c>
      <c r="F221" s="174"/>
    </row>
    <row r="222" spans="1:6" x14ac:dyDescent="0.35">
      <c r="A222" s="24">
        <v>22.03</v>
      </c>
      <c r="B222" s="25" t="s">
        <v>23</v>
      </c>
      <c r="C222" s="31"/>
      <c r="D222" s="28"/>
      <c r="E222" s="28"/>
      <c r="F222" s="174"/>
    </row>
    <row r="223" spans="1:6" x14ac:dyDescent="0.35">
      <c r="A223" s="24"/>
      <c r="B223" s="25" t="s">
        <v>61</v>
      </c>
      <c r="C223" s="31" t="s">
        <v>21</v>
      </c>
      <c r="D223" s="28"/>
      <c r="E223" s="28">
        <v>9500</v>
      </c>
      <c r="F223" s="174"/>
    </row>
    <row r="224" spans="1:6" x14ac:dyDescent="0.35">
      <c r="A224" s="24"/>
      <c r="B224" s="25" t="s">
        <v>62</v>
      </c>
      <c r="C224" s="31" t="s">
        <v>21</v>
      </c>
      <c r="D224" s="28"/>
      <c r="E224" s="28">
        <v>10500</v>
      </c>
      <c r="F224" s="174">
        <f>D224*E224</f>
        <v>0</v>
      </c>
    </row>
    <row r="225" spans="1:6" x14ac:dyDescent="0.35">
      <c r="A225" s="24"/>
      <c r="B225" s="25"/>
      <c r="C225" s="31"/>
      <c r="D225" s="28"/>
      <c r="E225" s="28"/>
      <c r="F225" s="174"/>
    </row>
    <row r="226" spans="1:6" ht="31" x14ac:dyDescent="0.35">
      <c r="A226" s="24">
        <v>22.05</v>
      </c>
      <c r="B226" s="25" t="s">
        <v>63</v>
      </c>
      <c r="C226" s="31" t="s">
        <v>21</v>
      </c>
      <c r="D226" s="28"/>
      <c r="E226" s="28">
        <v>6000</v>
      </c>
      <c r="F226" s="174"/>
    </row>
    <row r="227" spans="1:6" x14ac:dyDescent="0.35">
      <c r="A227" s="24"/>
      <c r="B227" s="25"/>
      <c r="C227" s="31"/>
      <c r="D227" s="28"/>
      <c r="E227" s="28"/>
      <c r="F227" s="174"/>
    </row>
    <row r="228" spans="1:6" x14ac:dyDescent="0.35">
      <c r="A228" s="24"/>
      <c r="B228" s="25"/>
      <c r="C228" s="31"/>
      <c r="D228" s="28"/>
      <c r="E228" s="28"/>
      <c r="F228" s="174"/>
    </row>
    <row r="229" spans="1:6" ht="33.5" x14ac:dyDescent="0.35">
      <c r="A229" s="24" t="s">
        <v>73</v>
      </c>
      <c r="B229" s="25" t="s">
        <v>90</v>
      </c>
      <c r="C229" s="31" t="s">
        <v>21</v>
      </c>
      <c r="D229" s="28"/>
      <c r="E229" s="28">
        <v>9500</v>
      </c>
      <c r="F229" s="174"/>
    </row>
    <row r="230" spans="1:6" x14ac:dyDescent="0.35">
      <c r="A230" s="24">
        <v>22.11</v>
      </c>
      <c r="B230" s="25" t="s">
        <v>24</v>
      </c>
      <c r="C230" s="31"/>
      <c r="D230" s="28"/>
      <c r="E230" s="28"/>
      <c r="F230" s="174"/>
    </row>
    <row r="231" spans="1:6" ht="16.5" customHeight="1" x14ac:dyDescent="0.35">
      <c r="A231" s="24"/>
      <c r="B231" s="25" t="s">
        <v>91</v>
      </c>
      <c r="C231" s="31"/>
      <c r="D231" s="28"/>
      <c r="E231" s="28"/>
      <c r="F231" s="174"/>
    </row>
    <row r="232" spans="1:6" x14ac:dyDescent="0.35">
      <c r="A232" s="24"/>
      <c r="B232" s="25" t="s">
        <v>25</v>
      </c>
      <c r="C232" s="31" t="s">
        <v>21</v>
      </c>
      <c r="D232" s="28"/>
      <c r="E232" s="28">
        <v>12500</v>
      </c>
      <c r="F232" s="174"/>
    </row>
    <row r="233" spans="1:6" ht="18" x14ac:dyDescent="0.35">
      <c r="A233" s="24"/>
      <c r="B233" s="25" t="s">
        <v>92</v>
      </c>
      <c r="C233" s="31"/>
      <c r="D233" s="28"/>
      <c r="E233" s="28"/>
      <c r="F233" s="174"/>
    </row>
    <row r="234" spans="1:6" x14ac:dyDescent="0.35">
      <c r="A234" s="24"/>
      <c r="B234" s="25" t="s">
        <v>26</v>
      </c>
      <c r="C234" s="31" t="s">
        <v>21</v>
      </c>
      <c r="D234" s="28"/>
      <c r="E234" s="28">
        <v>15000</v>
      </c>
      <c r="F234" s="174"/>
    </row>
    <row r="235" spans="1:6" x14ac:dyDescent="0.35">
      <c r="A235" s="24">
        <v>22.12</v>
      </c>
      <c r="B235" s="25" t="s">
        <v>64</v>
      </c>
      <c r="C235" s="31" t="s">
        <v>21</v>
      </c>
      <c r="D235" s="28"/>
      <c r="E235" s="28">
        <v>150</v>
      </c>
      <c r="F235" s="174"/>
    </row>
    <row r="236" spans="1:6" x14ac:dyDescent="0.35">
      <c r="A236" s="24"/>
      <c r="B236" s="25"/>
      <c r="C236" s="31"/>
      <c r="D236" s="28"/>
      <c r="E236" s="28"/>
      <c r="F236" s="174"/>
    </row>
    <row r="237" spans="1:6" ht="18" x14ac:dyDescent="0.35">
      <c r="A237" s="24">
        <v>22.15</v>
      </c>
      <c r="B237" s="25" t="s">
        <v>93</v>
      </c>
      <c r="C237" s="31" t="s">
        <v>21</v>
      </c>
      <c r="D237" s="28"/>
      <c r="E237" s="28">
        <v>1500</v>
      </c>
      <c r="F237" s="174"/>
    </row>
    <row r="238" spans="1:6" x14ac:dyDescent="0.35">
      <c r="A238" s="24"/>
      <c r="B238" s="25"/>
      <c r="C238" s="31"/>
      <c r="D238" s="28"/>
      <c r="E238" s="28"/>
      <c r="F238" s="174"/>
    </row>
    <row r="239" spans="1:6" x14ac:dyDescent="0.35">
      <c r="A239" s="24">
        <v>22.16</v>
      </c>
      <c r="B239" s="25" t="s">
        <v>28</v>
      </c>
      <c r="C239" s="31" t="s">
        <v>21</v>
      </c>
      <c r="D239" s="28"/>
      <c r="E239" s="28">
        <v>500</v>
      </c>
      <c r="F239" s="174"/>
    </row>
    <row r="240" spans="1:6" x14ac:dyDescent="0.35">
      <c r="A240" s="24"/>
      <c r="B240" s="25"/>
      <c r="C240" s="31"/>
      <c r="D240" s="28"/>
      <c r="E240" s="28"/>
      <c r="F240" s="174"/>
    </row>
    <row r="241" spans="1:6" x14ac:dyDescent="0.35">
      <c r="A241" s="24">
        <v>22.18</v>
      </c>
      <c r="B241" s="25" t="s">
        <v>29</v>
      </c>
      <c r="C241" s="31"/>
      <c r="D241" s="28"/>
      <c r="E241" s="28"/>
      <c r="F241" s="174"/>
    </row>
    <row r="242" spans="1:6" x14ac:dyDescent="0.35">
      <c r="A242" s="24"/>
      <c r="B242" s="25" t="s">
        <v>30</v>
      </c>
      <c r="C242" s="31" t="s">
        <v>21</v>
      </c>
      <c r="D242" s="28"/>
      <c r="E242" s="28">
        <v>3380</v>
      </c>
      <c r="F242" s="174"/>
    </row>
    <row r="243" spans="1:6" x14ac:dyDescent="0.35">
      <c r="A243" s="24"/>
      <c r="B243" s="25" t="s">
        <v>31</v>
      </c>
      <c r="C243" s="31" t="s">
        <v>21</v>
      </c>
      <c r="D243" s="28"/>
      <c r="E243" s="28">
        <v>3770</v>
      </c>
      <c r="F243" s="174"/>
    </row>
    <row r="244" spans="1:6" x14ac:dyDescent="0.35">
      <c r="A244" s="24"/>
      <c r="B244" s="25"/>
      <c r="C244" s="31"/>
      <c r="D244" s="28"/>
      <c r="E244" s="28"/>
      <c r="F244" s="174"/>
    </row>
    <row r="245" spans="1:6" x14ac:dyDescent="0.35">
      <c r="A245" s="24">
        <v>22.19</v>
      </c>
      <c r="B245" s="25" t="s">
        <v>65</v>
      </c>
      <c r="C245" s="31" t="s">
        <v>21</v>
      </c>
      <c r="D245" s="28"/>
      <c r="E245" s="28"/>
      <c r="F245" s="174"/>
    </row>
    <row r="246" spans="1:6" x14ac:dyDescent="0.35">
      <c r="A246" s="24" t="s">
        <v>74</v>
      </c>
      <c r="B246" s="25" t="s">
        <v>66</v>
      </c>
      <c r="C246" s="31" t="s">
        <v>21</v>
      </c>
      <c r="D246" s="28"/>
      <c r="E246" s="28"/>
      <c r="F246" s="174"/>
    </row>
    <row r="247" spans="1:6" x14ac:dyDescent="0.35">
      <c r="A247" s="24"/>
      <c r="B247" s="25"/>
      <c r="C247" s="31"/>
      <c r="D247" s="28"/>
      <c r="E247" s="173"/>
      <c r="F247" s="174"/>
    </row>
    <row r="248" spans="1:6" x14ac:dyDescent="0.35">
      <c r="A248" s="41"/>
      <c r="B248" s="42"/>
      <c r="C248" s="43"/>
      <c r="D248" s="44"/>
      <c r="E248" s="194"/>
      <c r="F248" s="195"/>
    </row>
    <row r="249" spans="1:6" ht="16" thickBot="1" x14ac:dyDescent="0.4">
      <c r="A249" s="381" t="s">
        <v>144</v>
      </c>
      <c r="B249" s="388"/>
      <c r="C249" s="388"/>
      <c r="D249" s="388"/>
      <c r="E249" s="383"/>
      <c r="F249" s="179">
        <f>SUM(F217:F248)</f>
        <v>0</v>
      </c>
    </row>
    <row r="250" spans="1:6" ht="16.5" thickTop="1" thickBot="1" x14ac:dyDescent="0.4">
      <c r="A250" s="262"/>
      <c r="B250" s="262"/>
      <c r="C250" s="264"/>
      <c r="D250" s="264"/>
      <c r="E250" s="264"/>
      <c r="F250" s="267"/>
    </row>
    <row r="251" spans="1:6" ht="16.5" thickTop="1" thickBot="1" x14ac:dyDescent="0.4">
      <c r="A251" s="387" t="s">
        <v>27</v>
      </c>
      <c r="B251" s="387"/>
      <c r="C251" s="12"/>
      <c r="D251" s="13"/>
      <c r="E251" s="14"/>
      <c r="F251" s="15"/>
    </row>
    <row r="252" spans="1:6" ht="16" thickTop="1" x14ac:dyDescent="0.35">
      <c r="A252" s="153" t="s">
        <v>3</v>
      </c>
      <c r="B252" s="154" t="s">
        <v>4</v>
      </c>
      <c r="C252" s="155" t="s">
        <v>5</v>
      </c>
      <c r="D252" s="156" t="s">
        <v>6</v>
      </c>
      <c r="E252" s="156" t="s">
        <v>7</v>
      </c>
      <c r="F252" s="157" t="s">
        <v>8</v>
      </c>
    </row>
    <row r="253" spans="1:6" x14ac:dyDescent="0.35">
      <c r="A253" s="32"/>
      <c r="B253" s="33"/>
      <c r="C253" s="34"/>
      <c r="D253" s="35"/>
      <c r="E253" s="182"/>
      <c r="F253" s="183"/>
    </row>
    <row r="254" spans="1:6" x14ac:dyDescent="0.35">
      <c r="A254" s="24"/>
      <c r="B254" s="17" t="s">
        <v>12</v>
      </c>
      <c r="C254" s="31"/>
      <c r="D254" s="28"/>
      <c r="E254" s="173"/>
      <c r="F254" s="176">
        <f>F249</f>
        <v>0</v>
      </c>
    </row>
    <row r="255" spans="1:6" x14ac:dyDescent="0.35">
      <c r="A255" s="24"/>
      <c r="B255" s="67" t="s">
        <v>32</v>
      </c>
      <c r="C255" s="31"/>
      <c r="D255" s="28"/>
      <c r="E255" s="173"/>
      <c r="F255" s="174"/>
    </row>
    <row r="256" spans="1:6" ht="31" x14ac:dyDescent="0.35">
      <c r="A256" s="45"/>
      <c r="B256" s="46" t="s">
        <v>67</v>
      </c>
      <c r="C256" s="47"/>
      <c r="D256" s="48"/>
      <c r="E256" s="177"/>
      <c r="F256" s="178"/>
    </row>
    <row r="257" spans="1:6" ht="62" x14ac:dyDescent="0.35">
      <c r="A257" s="63"/>
      <c r="B257" s="68" t="s">
        <v>72</v>
      </c>
      <c r="C257" s="69"/>
      <c r="D257" s="64"/>
      <c r="E257" s="182"/>
      <c r="F257" s="183"/>
    </row>
    <row r="258" spans="1:6" x14ac:dyDescent="0.35">
      <c r="A258" s="24"/>
      <c r="B258" s="25"/>
      <c r="C258" s="31"/>
      <c r="D258" s="28"/>
      <c r="E258" s="173"/>
      <c r="F258" s="174"/>
    </row>
    <row r="259" spans="1:6" x14ac:dyDescent="0.35">
      <c r="A259" s="24">
        <v>22.25</v>
      </c>
      <c r="B259" s="25" t="s">
        <v>33</v>
      </c>
      <c r="C259" s="31" t="s">
        <v>185</v>
      </c>
      <c r="D259" s="28"/>
      <c r="E259" s="28">
        <v>600</v>
      </c>
      <c r="F259" s="174">
        <f>D259*E259</f>
        <v>0</v>
      </c>
    </row>
    <row r="260" spans="1:6" x14ac:dyDescent="0.35">
      <c r="A260" s="24"/>
      <c r="B260" s="25"/>
      <c r="C260" s="31"/>
      <c r="D260" s="28"/>
      <c r="E260" s="28"/>
      <c r="F260" s="174"/>
    </row>
    <row r="261" spans="1:6" x14ac:dyDescent="0.35">
      <c r="A261" s="24">
        <v>22.26</v>
      </c>
      <c r="B261" s="25" t="s">
        <v>34</v>
      </c>
      <c r="C261" s="31" t="s">
        <v>21</v>
      </c>
      <c r="D261" s="28"/>
      <c r="E261" s="28">
        <v>1200</v>
      </c>
      <c r="F261" s="174"/>
    </row>
    <row r="262" spans="1:6" x14ac:dyDescent="0.35">
      <c r="A262" s="24"/>
      <c r="B262" s="25"/>
      <c r="C262" s="31"/>
      <c r="D262" s="28"/>
      <c r="E262" s="28"/>
      <c r="F262" s="174"/>
    </row>
    <row r="263" spans="1:6" x14ac:dyDescent="0.35">
      <c r="A263" s="24"/>
      <c r="B263" s="25"/>
      <c r="C263" s="31"/>
      <c r="D263" s="28"/>
      <c r="E263" s="28"/>
      <c r="F263" s="174"/>
    </row>
    <row r="264" spans="1:6" x14ac:dyDescent="0.35">
      <c r="A264" s="24">
        <v>22.28</v>
      </c>
      <c r="B264" s="25" t="s">
        <v>35</v>
      </c>
      <c r="C264" s="31" t="s">
        <v>21</v>
      </c>
      <c r="D264" s="28"/>
      <c r="E264" s="28">
        <v>1000</v>
      </c>
      <c r="F264" s="174"/>
    </row>
    <row r="265" spans="1:6" x14ac:dyDescent="0.35">
      <c r="A265" s="24"/>
      <c r="B265" s="25"/>
      <c r="C265" s="31"/>
      <c r="D265" s="28"/>
      <c r="E265" s="28"/>
      <c r="F265" s="174"/>
    </row>
    <row r="266" spans="1:6" x14ac:dyDescent="0.35">
      <c r="A266" s="24">
        <v>22.29</v>
      </c>
      <c r="B266" s="25" t="s">
        <v>36</v>
      </c>
      <c r="C266" s="31" t="s">
        <v>21</v>
      </c>
      <c r="D266" s="28"/>
      <c r="E266" s="28">
        <v>850</v>
      </c>
      <c r="F266" s="174"/>
    </row>
    <row r="267" spans="1:6" x14ac:dyDescent="0.35">
      <c r="A267" s="24"/>
      <c r="B267" s="25"/>
      <c r="C267" s="31"/>
      <c r="D267" s="28"/>
      <c r="E267" s="28"/>
      <c r="F267" s="174"/>
    </row>
    <row r="268" spans="1:6" x14ac:dyDescent="0.35">
      <c r="A268" s="24"/>
      <c r="B268" s="67" t="s">
        <v>37</v>
      </c>
      <c r="C268" s="31"/>
      <c r="D268" s="28"/>
      <c r="E268" s="28"/>
      <c r="F268" s="174"/>
    </row>
    <row r="269" spans="1:6" ht="31" x14ac:dyDescent="0.35">
      <c r="A269" s="24"/>
      <c r="B269" s="25" t="s">
        <v>68</v>
      </c>
      <c r="C269" s="31"/>
      <c r="D269" s="28"/>
      <c r="E269" s="28"/>
      <c r="F269" s="174"/>
    </row>
    <row r="270" spans="1:6" x14ac:dyDescent="0.35">
      <c r="A270" s="24" t="s">
        <v>75</v>
      </c>
      <c r="B270" s="25" t="s">
        <v>56</v>
      </c>
      <c r="C270" s="31" t="s">
        <v>38</v>
      </c>
      <c r="D270" s="28"/>
      <c r="E270" s="28">
        <v>100000</v>
      </c>
      <c r="F270" s="174"/>
    </row>
    <row r="271" spans="1:6" x14ac:dyDescent="0.35">
      <c r="A271" s="24"/>
      <c r="B271" s="25"/>
      <c r="C271" s="31"/>
      <c r="D271" s="28"/>
      <c r="E271" s="28"/>
      <c r="F271" s="174"/>
    </row>
    <row r="272" spans="1:6" x14ac:dyDescent="0.35">
      <c r="A272" s="24">
        <v>22.31</v>
      </c>
      <c r="B272" s="25" t="s">
        <v>39</v>
      </c>
      <c r="C272" s="31"/>
      <c r="D272" s="28"/>
      <c r="E272" s="28"/>
      <c r="F272" s="174"/>
    </row>
    <row r="273" spans="1:6" ht="17.25" customHeight="1" x14ac:dyDescent="0.35">
      <c r="A273" s="24"/>
      <c r="B273" s="25" t="s">
        <v>40</v>
      </c>
      <c r="C273" s="31" t="s">
        <v>38</v>
      </c>
      <c r="D273" s="28"/>
      <c r="E273" s="28">
        <v>2500</v>
      </c>
      <c r="F273" s="174"/>
    </row>
    <row r="274" spans="1:6" x14ac:dyDescent="0.35">
      <c r="A274" s="24"/>
      <c r="B274" s="25" t="s">
        <v>41</v>
      </c>
      <c r="C274" s="31"/>
      <c r="D274" s="28"/>
      <c r="E274" s="28"/>
      <c r="F274" s="174"/>
    </row>
    <row r="275" spans="1:6" x14ac:dyDescent="0.35">
      <c r="A275" s="24"/>
      <c r="B275" s="25" t="s">
        <v>42</v>
      </c>
      <c r="C275" s="31" t="s">
        <v>38</v>
      </c>
      <c r="D275" s="28"/>
      <c r="E275" s="28">
        <v>4000</v>
      </c>
      <c r="F275" s="174"/>
    </row>
    <row r="276" spans="1:6" x14ac:dyDescent="0.35">
      <c r="A276" s="24"/>
      <c r="B276" s="25"/>
      <c r="C276" s="31"/>
      <c r="D276" s="28"/>
      <c r="E276" s="28"/>
      <c r="F276" s="174"/>
    </row>
    <row r="277" spans="1:6" x14ac:dyDescent="0.35">
      <c r="A277" s="24"/>
      <c r="B277" s="25"/>
      <c r="C277" s="31"/>
      <c r="D277" s="28"/>
      <c r="E277" s="28"/>
      <c r="F277" s="174"/>
    </row>
    <row r="278" spans="1:6" x14ac:dyDescent="0.35">
      <c r="A278" s="24">
        <v>22.34</v>
      </c>
      <c r="B278" s="25" t="s">
        <v>76</v>
      </c>
      <c r="C278" s="31"/>
      <c r="D278" s="28"/>
      <c r="E278" s="28"/>
      <c r="F278" s="174"/>
    </row>
    <row r="279" spans="1:6" x14ac:dyDescent="0.35">
      <c r="A279" s="24"/>
      <c r="B279" s="25" t="s">
        <v>43</v>
      </c>
      <c r="C279" s="31" t="s">
        <v>38</v>
      </c>
      <c r="D279" s="28"/>
      <c r="E279" s="28">
        <v>180000</v>
      </c>
      <c r="F279" s="174"/>
    </row>
    <row r="280" spans="1:6" x14ac:dyDescent="0.35">
      <c r="A280" s="24"/>
      <c r="B280" s="25" t="s">
        <v>44</v>
      </c>
      <c r="C280" s="31" t="s">
        <v>38</v>
      </c>
      <c r="D280" s="28"/>
      <c r="E280" s="28">
        <v>200000</v>
      </c>
      <c r="F280" s="174"/>
    </row>
    <row r="281" spans="1:6" x14ac:dyDescent="0.35">
      <c r="A281" s="24"/>
      <c r="B281" s="25"/>
      <c r="C281" s="31"/>
      <c r="D281" s="28"/>
      <c r="E281" s="28"/>
      <c r="F281" s="174"/>
    </row>
    <row r="282" spans="1:6" x14ac:dyDescent="0.35">
      <c r="A282" s="45"/>
      <c r="B282" s="46"/>
      <c r="C282" s="47"/>
      <c r="D282" s="48"/>
      <c r="E282" s="48"/>
      <c r="F282" s="178"/>
    </row>
    <row r="283" spans="1:6" x14ac:dyDescent="0.35">
      <c r="A283" s="24">
        <v>22.37</v>
      </c>
      <c r="B283" s="25" t="s">
        <v>45</v>
      </c>
      <c r="C283" s="31"/>
      <c r="D283" s="28"/>
      <c r="E283" s="28"/>
      <c r="F283" s="174"/>
    </row>
    <row r="284" spans="1:6" ht="18" x14ac:dyDescent="0.35">
      <c r="A284" s="24"/>
      <c r="B284" s="25" t="s">
        <v>46</v>
      </c>
      <c r="C284" s="31" t="s">
        <v>87</v>
      </c>
      <c r="D284" s="28"/>
      <c r="E284" s="28">
        <v>800</v>
      </c>
      <c r="F284" s="174"/>
    </row>
    <row r="285" spans="1:6" x14ac:dyDescent="0.35">
      <c r="A285" s="24"/>
      <c r="B285" s="25"/>
      <c r="C285" s="31"/>
      <c r="D285" s="28"/>
      <c r="E285" s="28"/>
      <c r="F285" s="174"/>
    </row>
    <row r="286" spans="1:6" ht="18" x14ac:dyDescent="0.35">
      <c r="A286" s="24">
        <v>22.38</v>
      </c>
      <c r="B286" s="25" t="s">
        <v>97</v>
      </c>
      <c r="C286" s="31" t="s">
        <v>86</v>
      </c>
      <c r="D286" s="28"/>
      <c r="E286" s="28">
        <v>2000</v>
      </c>
      <c r="F286" s="174"/>
    </row>
    <row r="287" spans="1:6" ht="16.5" customHeight="1" x14ac:dyDescent="0.35">
      <c r="A287" s="24"/>
      <c r="B287" s="25"/>
      <c r="C287" s="31"/>
      <c r="D287" s="28"/>
      <c r="E287" s="173"/>
      <c r="F287" s="174"/>
    </row>
    <row r="288" spans="1:6" x14ac:dyDescent="0.35">
      <c r="A288" s="16"/>
      <c r="B288" s="17"/>
      <c r="C288" s="18"/>
      <c r="D288" s="19"/>
      <c r="E288" s="173"/>
      <c r="F288" s="174"/>
    </row>
    <row r="289" spans="1:6" x14ac:dyDescent="0.35">
      <c r="A289" s="16"/>
      <c r="B289" s="17"/>
      <c r="C289" s="18"/>
      <c r="D289" s="19"/>
      <c r="E289" s="173"/>
      <c r="F289" s="174"/>
    </row>
    <row r="290" spans="1:6" x14ac:dyDescent="0.35">
      <c r="A290" s="16"/>
      <c r="B290" s="17"/>
      <c r="C290" s="18"/>
      <c r="D290" s="19"/>
      <c r="E290" s="173"/>
      <c r="F290" s="174"/>
    </row>
    <row r="291" spans="1:6" x14ac:dyDescent="0.35">
      <c r="A291" s="16"/>
      <c r="B291" s="17"/>
      <c r="C291" s="18"/>
      <c r="D291" s="19"/>
      <c r="E291" s="173"/>
      <c r="F291" s="174"/>
    </row>
    <row r="292" spans="1:6" x14ac:dyDescent="0.35">
      <c r="A292" s="70"/>
      <c r="B292" s="53"/>
      <c r="C292" s="54"/>
      <c r="D292" s="55"/>
      <c r="E292" s="177"/>
      <c r="F292" s="178"/>
    </row>
    <row r="293" spans="1:6" ht="16" thickBot="1" x14ac:dyDescent="0.4">
      <c r="A293" s="385" t="s">
        <v>145</v>
      </c>
      <c r="B293" s="382"/>
      <c r="C293" s="382"/>
      <c r="D293" s="382"/>
      <c r="E293" s="386"/>
      <c r="F293" s="179">
        <f>SUM(F254:F292)</f>
        <v>0</v>
      </c>
    </row>
    <row r="294" spans="1:6" ht="16.5" thickTop="1" thickBot="1" x14ac:dyDescent="0.4">
      <c r="A294" s="262"/>
      <c r="B294" s="262"/>
      <c r="C294" s="264"/>
      <c r="D294" s="264"/>
      <c r="E294" s="264"/>
      <c r="F294" s="267"/>
    </row>
    <row r="295" spans="1:6" ht="16.5" thickTop="1" thickBot="1" x14ac:dyDescent="0.4">
      <c r="A295" s="397" t="s">
        <v>171</v>
      </c>
      <c r="B295" s="397"/>
      <c r="C295" s="4"/>
      <c r="D295" s="5"/>
      <c r="E295" s="184"/>
    </row>
    <row r="296" spans="1:6" ht="16" thickTop="1" x14ac:dyDescent="0.35">
      <c r="A296" s="153" t="s">
        <v>3</v>
      </c>
      <c r="B296" s="154" t="s">
        <v>4</v>
      </c>
      <c r="C296" s="155" t="s">
        <v>5</v>
      </c>
      <c r="D296" s="156" t="s">
        <v>6</v>
      </c>
      <c r="E296" s="156" t="s">
        <v>7</v>
      </c>
      <c r="F296" s="157" t="s">
        <v>8</v>
      </c>
    </row>
    <row r="297" spans="1:6" x14ac:dyDescent="0.35">
      <c r="A297" s="32"/>
      <c r="B297" s="33"/>
      <c r="C297" s="34"/>
      <c r="D297" s="35"/>
      <c r="E297" s="182"/>
      <c r="F297" s="183"/>
    </row>
    <row r="298" spans="1:6" x14ac:dyDescent="0.35">
      <c r="A298" s="24"/>
      <c r="B298" s="25"/>
      <c r="C298" s="31"/>
      <c r="D298" s="28"/>
      <c r="E298" s="173"/>
      <c r="F298" s="174"/>
    </row>
    <row r="299" spans="1:6" ht="31" x14ac:dyDescent="0.35">
      <c r="A299" s="24">
        <v>25.01</v>
      </c>
      <c r="B299" s="25" t="s">
        <v>111</v>
      </c>
      <c r="C299" s="31" t="s">
        <v>10</v>
      </c>
      <c r="D299" s="28"/>
      <c r="E299" s="173">
        <v>1500</v>
      </c>
      <c r="F299" s="174"/>
    </row>
    <row r="300" spans="1:6" x14ac:dyDescent="0.35">
      <c r="A300" s="24"/>
      <c r="B300" s="25"/>
      <c r="C300" s="31"/>
      <c r="D300" s="28"/>
      <c r="E300" s="173"/>
      <c r="F300" s="174"/>
    </row>
    <row r="301" spans="1:6" ht="46.5" x14ac:dyDescent="0.35">
      <c r="A301" s="20" t="s">
        <v>99</v>
      </c>
      <c r="B301" s="21" t="s">
        <v>172</v>
      </c>
      <c r="C301" s="71" t="s">
        <v>10</v>
      </c>
      <c r="D301" s="23"/>
      <c r="E301" s="173">
        <v>20000</v>
      </c>
      <c r="F301" s="186"/>
    </row>
    <row r="302" spans="1:6" x14ac:dyDescent="0.35">
      <c r="A302" s="24"/>
      <c r="B302" s="25"/>
      <c r="C302" s="31"/>
      <c r="D302" s="28"/>
      <c r="E302" s="173"/>
      <c r="F302" s="174"/>
    </row>
    <row r="303" spans="1:6" x14ac:dyDescent="0.35">
      <c r="A303" s="24"/>
      <c r="B303" s="25"/>
      <c r="C303" s="31"/>
      <c r="D303" s="28"/>
      <c r="E303" s="196"/>
      <c r="F303" s="174"/>
    </row>
    <row r="304" spans="1:6" x14ac:dyDescent="0.35">
      <c r="A304" s="24"/>
      <c r="B304" s="25"/>
      <c r="C304" s="31"/>
      <c r="D304" s="28"/>
      <c r="E304" s="196"/>
      <c r="F304" s="174"/>
    </row>
    <row r="305" spans="1:6" x14ac:dyDescent="0.35">
      <c r="A305" s="24"/>
      <c r="B305" s="25"/>
      <c r="C305" s="31"/>
      <c r="D305" s="28"/>
      <c r="E305" s="196"/>
      <c r="F305" s="174"/>
    </row>
    <row r="306" spans="1:6" x14ac:dyDescent="0.35">
      <c r="A306" s="24"/>
      <c r="B306" s="25"/>
      <c r="C306" s="31"/>
      <c r="D306" s="28"/>
      <c r="E306" s="196"/>
      <c r="F306" s="174"/>
    </row>
    <row r="307" spans="1:6" x14ac:dyDescent="0.35">
      <c r="A307" s="24"/>
      <c r="B307" s="25"/>
      <c r="C307" s="31"/>
      <c r="D307" s="28"/>
      <c r="E307" s="196"/>
      <c r="F307" s="174"/>
    </row>
    <row r="308" spans="1:6" x14ac:dyDescent="0.35">
      <c r="A308" s="45"/>
      <c r="B308" s="46"/>
      <c r="C308" s="47"/>
      <c r="D308" s="48"/>
      <c r="E308" s="197"/>
      <c r="F308" s="178"/>
    </row>
    <row r="309" spans="1:6" ht="16" thickBot="1" x14ac:dyDescent="0.4">
      <c r="A309" s="381" t="s">
        <v>182</v>
      </c>
      <c r="B309" s="382"/>
      <c r="C309" s="382"/>
      <c r="D309" s="382"/>
      <c r="E309" s="383"/>
      <c r="F309" s="179">
        <f>SUM(F299:F302)</f>
        <v>0</v>
      </c>
    </row>
    <row r="310" spans="1:6" ht="16" thickTop="1" x14ac:dyDescent="0.35"/>
  </sheetData>
  <mergeCells count="23">
    <mergeCell ref="A1:D1"/>
    <mergeCell ref="A30:E30"/>
    <mergeCell ref="A79:F79"/>
    <mergeCell ref="A106:E106"/>
    <mergeCell ref="A108:F108"/>
    <mergeCell ref="A141:E141"/>
    <mergeCell ref="A54:E54"/>
    <mergeCell ref="A32:D32"/>
    <mergeCell ref="A55:B55"/>
    <mergeCell ref="A295:B295"/>
    <mergeCell ref="A143:D143"/>
    <mergeCell ref="A156:B156"/>
    <mergeCell ref="A174:E174"/>
    <mergeCell ref="A77:E77"/>
    <mergeCell ref="A309:E309"/>
    <mergeCell ref="A176:D176"/>
    <mergeCell ref="A293:E293"/>
    <mergeCell ref="A211:D211"/>
    <mergeCell ref="A249:E249"/>
    <mergeCell ref="A251:B251"/>
    <mergeCell ref="A198:E198"/>
    <mergeCell ref="A200:C200"/>
    <mergeCell ref="A209:E209"/>
  </mergeCells>
  <pageMargins left="0.47244094488188981" right="0.15748031496062992" top="0.70866141732283472" bottom="0.51181102362204722" header="0.27559055118110237" footer="0.23622047244094491"/>
  <pageSetup paperSize="9" scale="70" orientation="portrait" useFirstPageNumber="1" r:id="rId1"/>
  <headerFooter alignWithMargins="0">
    <oddHeader>&amp;R&amp;"Arial,Italic"&amp;8Bill of Quantities - Engineer's Estimate</oddHeader>
    <oddFooter>&amp;CPage &amp;P</oddFooter>
  </headerFooter>
  <rowBreaks count="11" manualBreakCount="11">
    <brk id="31" max="5" man="1"/>
    <brk id="54" max="5" man="1"/>
    <brk id="78" max="5" man="1"/>
    <brk id="107" max="5" man="1"/>
    <brk id="142" max="5" man="1"/>
    <brk id="155" max="5" man="1"/>
    <brk id="175" max="5" man="1"/>
    <brk id="199" max="5" man="1"/>
    <brk id="210" max="5" man="1"/>
    <brk id="251" max="5" man="1"/>
    <brk id="29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view="pageBreakPreview" topLeftCell="A30" zoomScale="85" zoomScaleNormal="85" zoomScaleSheetLayoutView="85" workbookViewId="0">
      <selection activeCell="B51" sqref="B51"/>
    </sheetView>
  </sheetViews>
  <sheetFormatPr defaultColWidth="9.1796875" defaultRowHeight="15.5" x14ac:dyDescent="0.35"/>
  <cols>
    <col min="1" max="1" width="7.90625" style="10" customWidth="1"/>
    <col min="2" max="2" width="62.54296875" style="6" customWidth="1"/>
    <col min="3" max="3" width="10.26953125" style="2" customWidth="1"/>
    <col min="4" max="4" width="8.7265625" style="3" customWidth="1"/>
    <col min="5" max="5" width="12.81640625" style="7" customWidth="1"/>
    <col min="6" max="6" width="23.1796875" style="7" customWidth="1"/>
    <col min="7" max="8" width="9.1796875" style="1"/>
    <col min="9" max="9" width="19" style="1" hidden="1" customWidth="1"/>
    <col min="10" max="16384" width="9.1796875" style="1"/>
  </cols>
  <sheetData>
    <row r="1" spans="1:9" ht="15.75" customHeight="1" x14ac:dyDescent="0.35">
      <c r="A1" s="403" t="s">
        <v>213</v>
      </c>
      <c r="B1" s="403"/>
      <c r="C1" s="403"/>
      <c r="D1" s="403"/>
      <c r="E1" s="403"/>
      <c r="F1" s="403"/>
    </row>
    <row r="2" spans="1:9" ht="16" thickBot="1" x14ac:dyDescent="0.4">
      <c r="A2" s="404"/>
      <c r="B2" s="404"/>
      <c r="C2" s="404"/>
      <c r="D2" s="404"/>
      <c r="E2" s="404"/>
      <c r="F2" s="404"/>
    </row>
    <row r="3" spans="1:9" ht="16.5" thickTop="1" thickBot="1" x14ac:dyDescent="0.4">
      <c r="A3" s="321"/>
      <c r="B3" s="411" t="s">
        <v>188</v>
      </c>
      <c r="C3" s="411"/>
      <c r="D3" s="411"/>
      <c r="E3" s="411"/>
      <c r="F3" s="411"/>
    </row>
    <row r="4" spans="1:9" ht="16" thickTop="1" x14ac:dyDescent="0.35">
      <c r="A4" s="82" t="s">
        <v>47</v>
      </c>
      <c r="B4" s="88" t="s">
        <v>4</v>
      </c>
      <c r="C4" s="83"/>
      <c r="D4" s="84"/>
      <c r="E4" s="405" t="s">
        <v>108</v>
      </c>
      <c r="F4" s="406"/>
    </row>
    <row r="5" spans="1:9" ht="16" thickBot="1" x14ac:dyDescent="0.4">
      <c r="A5" s="85" t="s">
        <v>10</v>
      </c>
      <c r="B5" s="89"/>
      <c r="C5" s="86"/>
      <c r="D5" s="87"/>
      <c r="E5" s="407"/>
      <c r="F5" s="408"/>
    </row>
    <row r="6" spans="1:9" ht="16" thickTop="1" x14ac:dyDescent="0.35">
      <c r="A6" s="90"/>
      <c r="B6" s="94"/>
      <c r="C6" s="98"/>
      <c r="D6" s="99"/>
      <c r="E6" s="81"/>
      <c r="F6" s="75"/>
    </row>
    <row r="7" spans="1:9" ht="18.75" customHeight="1" x14ac:dyDescent="0.35">
      <c r="A7" s="91">
        <v>1</v>
      </c>
      <c r="B7" s="95" t="s">
        <v>48</v>
      </c>
      <c r="C7" s="72"/>
      <c r="D7" s="100"/>
      <c r="E7" s="76"/>
      <c r="F7" s="77">
        <f>' BOQ'!F30</f>
        <v>0</v>
      </c>
    </row>
    <row r="8" spans="1:9" x14ac:dyDescent="0.35">
      <c r="A8" s="91"/>
      <c r="B8" s="95"/>
      <c r="C8" s="72"/>
      <c r="D8" s="100"/>
      <c r="E8" s="76"/>
      <c r="F8" s="77"/>
    </row>
    <row r="9" spans="1:9" x14ac:dyDescent="0.35">
      <c r="A9" s="91">
        <v>4</v>
      </c>
      <c r="B9" s="95" t="s">
        <v>49</v>
      </c>
      <c r="C9" s="72"/>
      <c r="D9" s="100"/>
      <c r="E9" s="76"/>
      <c r="F9" s="77">
        <f>' BOQ'!F54</f>
        <v>0</v>
      </c>
    </row>
    <row r="10" spans="1:9" x14ac:dyDescent="0.35">
      <c r="A10" s="91"/>
      <c r="B10" s="95"/>
      <c r="C10" s="72"/>
      <c r="D10" s="100"/>
      <c r="E10" s="76"/>
      <c r="F10" s="77"/>
    </row>
    <row r="11" spans="1:9" x14ac:dyDescent="0.35">
      <c r="A11" s="91">
        <v>5</v>
      </c>
      <c r="B11" s="95" t="s">
        <v>50</v>
      </c>
      <c r="C11" s="72"/>
      <c r="D11" s="100"/>
      <c r="E11" s="76"/>
      <c r="F11" s="77">
        <f>' BOQ'!F77</f>
        <v>0</v>
      </c>
      <c r="I11" s="9"/>
    </row>
    <row r="12" spans="1:9" x14ac:dyDescent="0.35">
      <c r="A12" s="91" t="s">
        <v>11</v>
      </c>
      <c r="B12" s="95"/>
      <c r="C12" s="72"/>
      <c r="D12" s="100"/>
      <c r="E12" s="76"/>
      <c r="F12" s="77"/>
    </row>
    <row r="13" spans="1:9" x14ac:dyDescent="0.35">
      <c r="A13" s="203">
        <v>7</v>
      </c>
      <c r="B13" s="204" t="s">
        <v>51</v>
      </c>
      <c r="C13" s="205"/>
      <c r="D13" s="206"/>
      <c r="E13" s="207"/>
      <c r="F13" s="208">
        <f>' BOQ'!F106</f>
        <v>0</v>
      </c>
    </row>
    <row r="14" spans="1:9" x14ac:dyDescent="0.35">
      <c r="A14" s="203"/>
      <c r="B14" s="204"/>
      <c r="C14" s="205"/>
      <c r="D14" s="206"/>
      <c r="E14" s="207"/>
      <c r="F14" s="208"/>
    </row>
    <row r="15" spans="1:9" x14ac:dyDescent="0.35">
      <c r="A15" s="203">
        <v>8</v>
      </c>
      <c r="B15" s="204" t="s">
        <v>52</v>
      </c>
      <c r="C15" s="205"/>
      <c r="D15" s="206"/>
      <c r="E15" s="207"/>
      <c r="F15" s="208">
        <f>' BOQ'!F142</f>
        <v>0</v>
      </c>
    </row>
    <row r="16" spans="1:9" x14ac:dyDescent="0.35">
      <c r="A16" s="203"/>
      <c r="B16" s="204"/>
      <c r="C16" s="205"/>
      <c r="D16" s="206"/>
      <c r="E16" s="207"/>
      <c r="F16" s="208"/>
    </row>
    <row r="17" spans="1:6" x14ac:dyDescent="0.35">
      <c r="A17" s="203">
        <v>9</v>
      </c>
      <c r="B17" s="204" t="s">
        <v>53</v>
      </c>
      <c r="C17" s="205"/>
      <c r="D17" s="206"/>
      <c r="E17" s="207"/>
      <c r="F17" s="208">
        <f>' BOQ'!F154</f>
        <v>0</v>
      </c>
    </row>
    <row r="18" spans="1:6" x14ac:dyDescent="0.35">
      <c r="A18" s="203"/>
      <c r="B18" s="204"/>
      <c r="C18" s="205"/>
      <c r="D18" s="206"/>
      <c r="E18" s="207"/>
      <c r="F18" s="208"/>
    </row>
    <row r="19" spans="1:6" x14ac:dyDescent="0.35">
      <c r="A19" s="203">
        <v>12</v>
      </c>
      <c r="B19" s="204" t="s">
        <v>181</v>
      </c>
      <c r="C19" s="205"/>
      <c r="D19" s="206"/>
      <c r="E19" s="207"/>
      <c r="F19" s="208">
        <f>' BOQ'!F174</f>
        <v>0</v>
      </c>
    </row>
    <row r="20" spans="1:6" x14ac:dyDescent="0.35">
      <c r="A20" s="203"/>
      <c r="B20" s="204"/>
      <c r="C20" s="205"/>
      <c r="D20" s="206"/>
      <c r="E20" s="207"/>
      <c r="F20" s="208"/>
    </row>
    <row r="21" spans="1:6" x14ac:dyDescent="0.35">
      <c r="A21" s="203" t="s">
        <v>0</v>
      </c>
      <c r="B21" s="204" t="s">
        <v>1</v>
      </c>
      <c r="C21" s="205"/>
      <c r="D21" s="206"/>
      <c r="E21" s="207"/>
      <c r="F21" s="208">
        <f>' BOQ'!F198</f>
        <v>0</v>
      </c>
    </row>
    <row r="22" spans="1:6" x14ac:dyDescent="0.35">
      <c r="A22" s="203"/>
      <c r="B22" s="204"/>
      <c r="C22" s="205"/>
      <c r="D22" s="206"/>
      <c r="E22" s="207"/>
      <c r="F22" s="208"/>
    </row>
    <row r="23" spans="1:6" x14ac:dyDescent="0.35">
      <c r="A23" s="91">
        <v>20</v>
      </c>
      <c r="B23" s="95" t="s">
        <v>54</v>
      </c>
      <c r="C23" s="72"/>
      <c r="D23" s="100"/>
      <c r="E23" s="76"/>
      <c r="F23" s="77">
        <f>' BOQ'!F209</f>
        <v>0</v>
      </c>
    </row>
    <row r="24" spans="1:6" x14ac:dyDescent="0.35">
      <c r="A24" s="91"/>
      <c r="B24" s="95"/>
      <c r="C24" s="72"/>
      <c r="D24" s="100"/>
      <c r="E24" s="76"/>
      <c r="F24" s="77"/>
    </row>
    <row r="25" spans="1:6" x14ac:dyDescent="0.35">
      <c r="A25" s="91"/>
      <c r="B25" s="95"/>
      <c r="C25" s="72"/>
      <c r="D25" s="100"/>
      <c r="E25" s="76"/>
      <c r="F25" s="77"/>
    </row>
    <row r="26" spans="1:6" x14ac:dyDescent="0.35">
      <c r="A26" s="91"/>
      <c r="B26" s="95"/>
      <c r="C26" s="72"/>
      <c r="D26" s="100"/>
      <c r="E26" s="76"/>
      <c r="F26" s="77"/>
    </row>
    <row r="27" spans="1:6" x14ac:dyDescent="0.35">
      <c r="A27" s="103"/>
      <c r="B27" s="104"/>
      <c r="C27" s="105"/>
      <c r="D27" s="106"/>
      <c r="E27" s="107"/>
      <c r="F27" s="108"/>
    </row>
    <row r="28" spans="1:6" ht="16" thickBot="1" x14ac:dyDescent="0.4">
      <c r="A28" s="110"/>
      <c r="B28" s="111"/>
      <c r="C28" s="112"/>
      <c r="D28" s="113"/>
      <c r="E28" s="114"/>
      <c r="F28" s="115"/>
    </row>
    <row r="29" spans="1:6" ht="16" thickBot="1" x14ac:dyDescent="0.4">
      <c r="A29" s="315" t="s">
        <v>94</v>
      </c>
      <c r="B29" s="316" t="s">
        <v>71</v>
      </c>
      <c r="C29" s="317"/>
      <c r="D29" s="318"/>
      <c r="E29" s="319"/>
      <c r="F29" s="320">
        <f>SUM(F6:F28)</f>
        <v>0</v>
      </c>
    </row>
    <row r="30" spans="1:6" x14ac:dyDescent="0.35">
      <c r="A30" s="121"/>
      <c r="B30" s="122"/>
      <c r="C30" s="8"/>
      <c r="D30" s="123"/>
      <c r="E30" s="124"/>
      <c r="F30" s="125"/>
    </row>
    <row r="31" spans="1:6" ht="69" customHeight="1" x14ac:dyDescent="0.35">
      <c r="A31" s="126"/>
      <c r="B31" s="127" t="s">
        <v>229</v>
      </c>
      <c r="C31" s="128"/>
      <c r="D31" s="129"/>
      <c r="E31" s="130"/>
      <c r="F31" s="131">
        <f>0.02*F29</f>
        <v>0</v>
      </c>
    </row>
    <row r="32" spans="1:6" x14ac:dyDescent="0.35">
      <c r="A32" s="135"/>
      <c r="B32" s="136"/>
      <c r="C32" s="137"/>
      <c r="D32" s="138"/>
      <c r="E32" s="114"/>
      <c r="F32" s="115"/>
    </row>
    <row r="33" spans="1:9" x14ac:dyDescent="0.35">
      <c r="A33" s="116" t="s">
        <v>95</v>
      </c>
      <c r="B33" s="117" t="s">
        <v>70</v>
      </c>
      <c r="C33" s="4"/>
      <c r="D33" s="118"/>
      <c r="E33" s="119"/>
      <c r="F33" s="120">
        <f>SUM(F29:F31)</f>
        <v>0</v>
      </c>
    </row>
    <row r="34" spans="1:9" x14ac:dyDescent="0.35">
      <c r="A34" s="121"/>
      <c r="B34" s="122"/>
      <c r="C34" s="8"/>
      <c r="D34" s="123"/>
      <c r="E34" s="124"/>
      <c r="F34" s="125"/>
    </row>
    <row r="35" spans="1:9" ht="31" x14ac:dyDescent="0.35">
      <c r="A35" s="139"/>
      <c r="B35" s="338" t="s">
        <v>223</v>
      </c>
      <c r="C35" s="140"/>
      <c r="D35" s="141"/>
      <c r="E35" s="142"/>
      <c r="F35" s="143">
        <f>0.03%*F33</f>
        <v>0</v>
      </c>
      <c r="I35" s="340"/>
    </row>
    <row r="36" spans="1:9" x14ac:dyDescent="0.35">
      <c r="A36" s="109"/>
      <c r="B36" s="339"/>
      <c r="C36" s="133"/>
      <c r="D36" s="134"/>
      <c r="E36" s="81"/>
      <c r="F36" s="75"/>
      <c r="I36" s="340"/>
    </row>
    <row r="37" spans="1:9" x14ac:dyDescent="0.35">
      <c r="A37" s="92" t="s">
        <v>96</v>
      </c>
      <c r="B37" s="96" t="s">
        <v>79</v>
      </c>
      <c r="C37" s="73"/>
      <c r="D37" s="101"/>
      <c r="E37" s="76"/>
      <c r="F37" s="78">
        <f>0.16*F33</f>
        <v>0</v>
      </c>
      <c r="I37" s="340">
        <v>100000</v>
      </c>
    </row>
    <row r="38" spans="1:9" x14ac:dyDescent="0.35">
      <c r="A38" s="166"/>
      <c r="B38" s="167"/>
      <c r="C38" s="168"/>
      <c r="D38" s="169"/>
      <c r="E38" s="107"/>
      <c r="F38" s="170"/>
      <c r="I38" s="340">
        <v>140000</v>
      </c>
    </row>
    <row r="39" spans="1:9" x14ac:dyDescent="0.35">
      <c r="A39" s="166"/>
      <c r="B39" s="167"/>
      <c r="C39" s="168"/>
      <c r="D39" s="169"/>
      <c r="E39" s="107"/>
      <c r="F39" s="170"/>
      <c r="I39" s="340">
        <v>100000</v>
      </c>
    </row>
    <row r="40" spans="1:9" x14ac:dyDescent="0.35">
      <c r="A40" s="166"/>
      <c r="B40" s="167"/>
      <c r="C40" s="168"/>
      <c r="D40" s="169"/>
      <c r="E40" s="107"/>
      <c r="F40" s="170"/>
      <c r="I40" s="340">
        <f>SUM(I37:I39)</f>
        <v>340000</v>
      </c>
    </row>
    <row r="41" spans="1:9" x14ac:dyDescent="0.35">
      <c r="A41" s="144"/>
      <c r="B41" s="145"/>
      <c r="C41" s="146"/>
      <c r="D41" s="147"/>
      <c r="E41" s="148"/>
      <c r="F41" s="149"/>
      <c r="I41" s="340">
        <v>140000</v>
      </c>
    </row>
    <row r="42" spans="1:9" x14ac:dyDescent="0.35">
      <c r="A42" s="109"/>
      <c r="B42" s="132"/>
      <c r="C42" s="133"/>
      <c r="D42" s="134"/>
      <c r="E42" s="81"/>
      <c r="F42" s="75"/>
      <c r="I42" s="341">
        <f>I40+I41</f>
        <v>480000</v>
      </c>
    </row>
    <row r="43" spans="1:9" ht="31.5" thickBot="1" x14ac:dyDescent="0.4">
      <c r="A43" s="93"/>
      <c r="B43" s="97" t="s">
        <v>78</v>
      </c>
      <c r="C43" s="74"/>
      <c r="D43" s="102"/>
      <c r="E43" s="79"/>
      <c r="F43" s="80">
        <f>F33+F37+F35+F39</f>
        <v>0</v>
      </c>
      <c r="I43" s="1">
        <v>12550000</v>
      </c>
    </row>
    <row r="44" spans="1:9" ht="23.25" customHeight="1" thickTop="1" x14ac:dyDescent="0.35">
      <c r="A44" s="403" t="s">
        <v>234</v>
      </c>
      <c r="B44" s="403"/>
      <c r="C44" s="403"/>
      <c r="D44" s="403"/>
      <c r="E44" s="403"/>
      <c r="F44" s="403"/>
      <c r="I44" s="9">
        <f>F43</f>
        <v>0</v>
      </c>
    </row>
    <row r="45" spans="1:9" s="7" customFormat="1" ht="20.25" customHeight="1" x14ac:dyDescent="0.35">
      <c r="A45" s="409"/>
      <c r="B45" s="409"/>
      <c r="C45" s="409"/>
      <c r="D45" s="409"/>
      <c r="E45" s="409"/>
      <c r="F45" s="409"/>
      <c r="I45" s="7">
        <f>I43-I44</f>
        <v>12550000</v>
      </c>
    </row>
    <row r="46" spans="1:9" s="7" customFormat="1" x14ac:dyDescent="0.35">
      <c r="A46" s="410"/>
      <c r="B46" s="410"/>
      <c r="C46" s="410"/>
      <c r="D46" s="410"/>
      <c r="E46" s="410"/>
      <c r="F46" s="410"/>
    </row>
    <row r="47" spans="1:9" x14ac:dyDescent="0.35">
      <c r="F47" s="7">
        <v>12015979.6</v>
      </c>
    </row>
  </sheetData>
  <mergeCells count="7">
    <mergeCell ref="A1:F2"/>
    <mergeCell ref="E4:F4"/>
    <mergeCell ref="E5:F5"/>
    <mergeCell ref="A45:F45"/>
    <mergeCell ref="A46:F46"/>
    <mergeCell ref="B3:F3"/>
    <mergeCell ref="A44:F44"/>
  </mergeCells>
  <pageMargins left="0.47244094488188981" right="0.15748031496062992" top="0.70866141732283472" bottom="0.51181102362204722" header="0.27559055118110237" footer="0.23622047244094491"/>
  <pageSetup paperSize="9" scale="64" orientation="portrait" useFirstPageNumber="1" r:id="rId1"/>
  <headerFooter alignWithMargins="0">
    <oddHeader>&amp;R&amp;"Arial,Bold Italic"&amp;8Bill of quantities- Engineer's Estimate</oddHeader>
    <oddFooter>&amp;RSummary  Page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PG</vt:lpstr>
      <vt:lpstr> BOQ</vt:lpstr>
      <vt:lpstr>Summaries </vt:lpstr>
      <vt:lpstr>' BOQ'!Print_Area</vt:lpstr>
      <vt:lpstr>'COVER PG'!Print_Area</vt:lpstr>
      <vt:lpstr>'Summaries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MMNJONGE</dc:creator>
  <cp:lastModifiedBy>SCMO Water</cp:lastModifiedBy>
  <cp:lastPrinted>2022-11-07T07:27:33Z</cp:lastPrinted>
  <dcterms:created xsi:type="dcterms:W3CDTF">2005-08-09T10:54:36Z</dcterms:created>
  <dcterms:modified xsi:type="dcterms:W3CDTF">2025-02-04T14:35:21Z</dcterms:modified>
</cp:coreProperties>
</file>