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SCMO Water\Desktop\"/>
    </mc:Choice>
  </mc:AlternateContent>
  <bookViews>
    <workbookView xWindow="0" yWindow="0" windowWidth="7480" windowHeight="2250" tabRatio="906" activeTab="2"/>
  </bookViews>
  <sheets>
    <sheet name="COVER PG" sheetId="41" r:id="rId1"/>
    <sheet name=" BOQ" sheetId="40" r:id="rId2"/>
    <sheet name="Summaries " sheetId="30" r:id="rId3"/>
  </sheets>
  <definedNames>
    <definedName name="_xlnm.Print_Area" localSheetId="1">' BOQ'!$A$1:$F$309</definedName>
    <definedName name="_xlnm.Print_Area" localSheetId="0">'COVER PG'!$B$1:$F$40</definedName>
    <definedName name="_xlnm.Print_Area" localSheetId="2">'Summaries '!$A$1:$F$46</definedName>
  </definedNames>
  <calcPr calcId="162913"/>
</workbook>
</file>

<file path=xl/calcChain.xml><?xml version="1.0" encoding="utf-8"?>
<calcChain xmlns="http://schemas.openxmlformats.org/spreadsheetml/2006/main">
  <c r="I40" i="30" l="1"/>
  <c r="I42" i="30"/>
  <c r="D168" i="40"/>
  <c r="F19" i="30"/>
  <c r="D96" i="40"/>
  <c r="D64" i="40"/>
  <c r="F23" i="30"/>
  <c r="F259" i="40"/>
  <c r="F224" i="40"/>
  <c r="F218" i="40"/>
  <c r="F249" i="40"/>
  <c r="F254" i="40"/>
  <c r="F293" i="40"/>
  <c r="F17" i="30"/>
  <c r="F130" i="40"/>
  <c r="F138" i="40"/>
  <c r="F139" i="40"/>
  <c r="F141" i="40"/>
  <c r="F23" i="40"/>
  <c r="F309" i="40"/>
  <c r="F54" i="40"/>
  <c r="F9" i="30"/>
  <c r="F24" i="40"/>
  <c r="F30" i="40" s="1"/>
  <c r="F7" i="30" s="1"/>
  <c r="F77" i="40"/>
  <c r="F11" i="30"/>
  <c r="F142" i="40"/>
  <c r="F15" i="30" s="1"/>
  <c r="F21" i="30"/>
  <c r="F106" i="40"/>
  <c r="F13" i="30" s="1"/>
  <c r="F29" i="30" l="1"/>
  <c r="F31" i="30" s="1"/>
  <c r="F33" i="30" s="1"/>
  <c r="F37" i="30" l="1"/>
  <c r="F35" i="30"/>
  <c r="F43" i="30" l="1"/>
  <c r="I44" i="30" s="1"/>
  <c r="I45" i="30" s="1"/>
</calcChain>
</file>

<file path=xl/sharedStrings.xml><?xml version="1.0" encoding="utf-8"?>
<sst xmlns="http://schemas.openxmlformats.org/spreadsheetml/2006/main" count="379" uniqueCount="235">
  <si>
    <t>17</t>
  </si>
  <si>
    <t>CONCRETE WORKS</t>
  </si>
  <si>
    <t xml:space="preserve">BILL NO. 1 : PRELIMINARY AND SUPERVISORY/SUPPORT SERVICES </t>
  </si>
  <si>
    <t>ITEM</t>
  </si>
  <si>
    <t>DESCRIPTION</t>
  </si>
  <si>
    <t xml:space="preserve">UNIT </t>
  </si>
  <si>
    <t>QUANTITY</t>
  </si>
  <si>
    <t>RATE</t>
  </si>
  <si>
    <t>AMOUNT</t>
  </si>
  <si>
    <t>1.01</t>
  </si>
  <si>
    <t>No.</t>
  </si>
  <si>
    <t xml:space="preserve"> </t>
  </si>
  <si>
    <t>Brought forward from previous page</t>
  </si>
  <si>
    <t>%</t>
  </si>
  <si>
    <t xml:space="preserve">BILL NO. 4 :  SITE CLEARANCE AND TOPSOIL STRIPPING </t>
  </si>
  <si>
    <t>m</t>
  </si>
  <si>
    <t xml:space="preserve">BILL NO. 5 :  EARTHWORKS </t>
  </si>
  <si>
    <t>BILL NO. 9 :  PASSAGE OF TRAFFIC</t>
  </si>
  <si>
    <t>BILL NO.  20: ROAD FURNITURE</t>
  </si>
  <si>
    <t>BILL NO .22:  DAYWORKS</t>
  </si>
  <si>
    <t>Plant/Equipment</t>
  </si>
  <si>
    <t>hr.</t>
  </si>
  <si>
    <t>Self -loading wheeled motor scraper of</t>
  </si>
  <si>
    <t>Motor Graders</t>
  </si>
  <si>
    <t>Wheel loader 4WD, articulated:</t>
  </si>
  <si>
    <t xml:space="preserve">     SAE rated bucket capacity.</t>
  </si>
  <si>
    <t xml:space="preserve">    SAE rated bucket capacity.</t>
  </si>
  <si>
    <t>BILL NO. 22 :  DAYWORKS</t>
  </si>
  <si>
    <t>Poker vibrator for concrete, diesel.</t>
  </si>
  <si>
    <t xml:space="preserve">Tip (dump) truck  </t>
  </si>
  <si>
    <t>(a) 10 - 15 Tonne gross weight</t>
  </si>
  <si>
    <t>(b) 16-25 tonne gross weight.</t>
  </si>
  <si>
    <t>LABOUR</t>
  </si>
  <si>
    <t>Unskilled Labour</t>
  </si>
  <si>
    <t>Carpenter/Stone mason</t>
  </si>
  <si>
    <t>Artisan</t>
  </si>
  <si>
    <t>Watchman (all round surveillance)</t>
  </si>
  <si>
    <t>MATERIALS</t>
  </si>
  <si>
    <t>ton.</t>
  </si>
  <si>
    <t>Aggregates for Concrete</t>
  </si>
  <si>
    <t>(a) Sand</t>
  </si>
  <si>
    <t>(b) Coarse</t>
  </si>
  <si>
    <t xml:space="preserve">     (nominal size 10-20)</t>
  </si>
  <si>
    <t>(a) Up to and including 16mm diameter.</t>
  </si>
  <si>
    <t>(b) Over 16mm diameter size.</t>
  </si>
  <si>
    <t>Gabion Mesh</t>
  </si>
  <si>
    <t>(2.0 x 1.0 x 1.0 m)</t>
  </si>
  <si>
    <t>Bill</t>
  </si>
  <si>
    <t xml:space="preserve">PRELIMINARY AND SUPERVISORY/SUPPORT SERVICES </t>
  </si>
  <si>
    <t xml:space="preserve">SITE CLEARANCE AND TOPSOIL STRIPPING </t>
  </si>
  <si>
    <t>EARTHWORKS</t>
  </si>
  <si>
    <t xml:space="preserve">EXCAVATION AND FILLING FOR STRUCTURES </t>
  </si>
  <si>
    <t>CULVERTS AND DRAINAGE WORKS</t>
  </si>
  <si>
    <t xml:space="preserve"> PASSAGE OF TRAFFIC</t>
  </si>
  <si>
    <t>ROAD FURNITURE</t>
  </si>
  <si>
    <t>PC Sum</t>
  </si>
  <si>
    <t>Ordinary Portland cement</t>
  </si>
  <si>
    <t>Provide, erect and maintain publicity signs as directed by the Engineer.</t>
  </si>
  <si>
    <t>Crawler dozers with dozers and hydraulic attachment.</t>
  </si>
  <si>
    <t>(a)  100 - 135 kw rated flywheel power.</t>
  </si>
  <si>
    <t>(b)  136 - 185 kw rated flywheel power.</t>
  </si>
  <si>
    <t>(a) 80 - 110 kw rated flywheel power.</t>
  </si>
  <si>
    <t>(b) 111 -150 kw  rated flywheel power.</t>
  </si>
  <si>
    <t>Vibratory compactor, smooth drum, with a flywheel of about 77 kw capable of generating a centrifugal force of up to 112KN at 30 HZ</t>
  </si>
  <si>
    <t>Pump (inclusive of all houses) and 50 - 80mm delivery.</t>
  </si>
  <si>
    <t>Pick - up 1 tonne gross weight of upto I tonne carrying capacity.</t>
  </si>
  <si>
    <t>Water tanker/bowser self propelled, 5000 - 10,000 I capacity.</t>
  </si>
  <si>
    <t>All items of labour must be priced (see clause 2202 (b) in the specifications) Only the actual time engaged upon the work will be paid for.</t>
  </si>
  <si>
    <t xml:space="preserve">All items of materials must be priced, and in accordance with clause 2202 (c)  requirements of the specifications. </t>
  </si>
  <si>
    <t xml:space="preserve"> As item  5.03 but in hard materials.</t>
  </si>
  <si>
    <t>SUB-TOTAL  (2)</t>
  </si>
  <si>
    <t>SUB TOTAL  (1)</t>
  </si>
  <si>
    <t xml:space="preserve">Note: The rate inserted herein shall include all costs of labour, as well as overtime, travelling, time and cost of  accommodation, social security, contributions, use and maintenance of small tools of trade, supervision,insurance, overheads, profits and </t>
  </si>
  <si>
    <t>22.10</t>
  </si>
  <si>
    <t>22.20</t>
  </si>
  <si>
    <t>22.30</t>
  </si>
  <si>
    <t>As item 22.33 but High  yield steel</t>
  </si>
  <si>
    <t>The rates inserted herein are to include all operational and maintenance costs,fuel, oil, grease drivers/operators wages, supervision overheads and profits.  Only time actually employed upon the work will be measured and the rates shall include for idle time</t>
  </si>
  <si>
    <t>GRAND TOTAL CARRIED FORWARD TO FORM OF BID (SUB-TOTAL 2+3)</t>
  </si>
  <si>
    <t>Add 16% of Sub-Total (2) for V.A.T. - (3)</t>
  </si>
  <si>
    <t>1.04</t>
  </si>
  <si>
    <t>1.05</t>
  </si>
  <si>
    <t>1.06</t>
  </si>
  <si>
    <t>1.07</t>
  </si>
  <si>
    <t>1.08</t>
  </si>
  <si>
    <t>1.09</t>
  </si>
  <si>
    <r>
      <t>m</t>
    </r>
    <r>
      <rPr>
        <vertAlign val="superscript"/>
        <sz val="12"/>
        <rFont val="Arial Narrow"/>
        <family val="2"/>
      </rPr>
      <t>3</t>
    </r>
  </si>
  <si>
    <r>
      <t>m</t>
    </r>
    <r>
      <rPr>
        <vertAlign val="superscript"/>
        <sz val="12"/>
        <rFont val="Arial Narrow"/>
        <family val="2"/>
      </rPr>
      <t>2</t>
    </r>
  </si>
  <si>
    <r>
      <t>(a) upto 15 m</t>
    </r>
    <r>
      <rPr>
        <vertAlign val="superscript"/>
        <sz val="12"/>
        <rFont val="Arial Narrow"/>
        <family val="2"/>
      </rPr>
      <t>3</t>
    </r>
  </si>
  <si>
    <r>
      <t>(b) Upto 25 m</t>
    </r>
    <r>
      <rPr>
        <vertAlign val="superscript"/>
        <sz val="12"/>
        <rFont val="Arial Narrow"/>
        <family val="2"/>
      </rPr>
      <t xml:space="preserve">3 </t>
    </r>
    <r>
      <rPr>
        <sz val="12"/>
        <rFont val="Arial Narrow"/>
        <family val="2"/>
      </rPr>
      <t>struck capacity</t>
    </r>
  </si>
  <si>
    <r>
      <t>Dual - purpose Hydraulic excavator (with a backhoe/ loader) and a rated bucket capacity of  upto 1m</t>
    </r>
    <r>
      <rPr>
        <vertAlign val="superscript"/>
        <sz val="12"/>
        <rFont val="Arial Narrow"/>
        <family val="2"/>
      </rPr>
      <t>3</t>
    </r>
    <r>
      <rPr>
        <sz val="12"/>
        <rFont val="Arial Narrow"/>
        <family val="2"/>
      </rPr>
      <t>.</t>
    </r>
  </si>
  <si>
    <r>
      <t>(a) 1.5 - 2.0 m</t>
    </r>
    <r>
      <rPr>
        <vertAlign val="superscript"/>
        <sz val="12"/>
        <rFont val="Arial Narrow"/>
        <family val="2"/>
      </rPr>
      <t>3</t>
    </r>
  </si>
  <si>
    <r>
      <t>(b) 2.1 - 3.4m</t>
    </r>
    <r>
      <rPr>
        <vertAlign val="superscript"/>
        <sz val="12"/>
        <rFont val="Arial Narrow"/>
        <family val="2"/>
      </rPr>
      <t xml:space="preserve">3 </t>
    </r>
  </si>
  <si>
    <r>
      <t>Concrete mixer of 0.2 - 0.3m</t>
    </r>
    <r>
      <rPr>
        <vertAlign val="superscript"/>
        <sz val="12"/>
        <rFont val="Arial Narrow"/>
        <family val="2"/>
      </rPr>
      <t>3</t>
    </r>
    <r>
      <rPr>
        <sz val="12"/>
        <rFont val="Arial Narrow"/>
        <family val="2"/>
      </rPr>
      <t xml:space="preserve"> (wet capacity)</t>
    </r>
  </si>
  <si>
    <t>1</t>
  </si>
  <si>
    <t>2</t>
  </si>
  <si>
    <t>3</t>
  </si>
  <si>
    <t>Rock fill to Gabions or around structures</t>
  </si>
  <si>
    <t>4.03</t>
  </si>
  <si>
    <t>25.02</t>
  </si>
  <si>
    <t>E.O. Item 7.01 and 7.02 for excavation in hard material</t>
  </si>
  <si>
    <t>E.O. Items 8.01-8.04 for excavation in hard material</t>
  </si>
  <si>
    <t>Provide, lay and joint concrete pipe culverts:</t>
  </si>
  <si>
    <t>(a ) 600mm diameter</t>
  </si>
  <si>
    <t>(b ) 900mm diameter</t>
  </si>
  <si>
    <t>(a) Formwork to edges of slabs</t>
  </si>
  <si>
    <t>(a) High yield not exceeding 16mm diameter</t>
  </si>
  <si>
    <t>(b) High yield exceeding 16mm diameter</t>
  </si>
  <si>
    <t>AMOUNT (KSHS)</t>
  </si>
  <si>
    <t>4.04</t>
  </si>
  <si>
    <t>20.03</t>
  </si>
  <si>
    <t>Plant,water and tender tree seedlings untill firmly established as directed by the engineer</t>
  </si>
  <si>
    <t>Provide Concrete blinding to gabions as per drawings and specifications</t>
  </si>
  <si>
    <t>Supply, lay and compact Rockfill to gabions</t>
  </si>
  <si>
    <t>Provide, lay and fix gabion mesh, 2.7mm thickness as per drawings and specifications</t>
  </si>
  <si>
    <t>Excavation for structures in soft material as per the drawings and specifications</t>
  </si>
  <si>
    <t>Excavation for gabions in soft material as per the drawings and specifications</t>
  </si>
  <si>
    <t>Excavate for gabions in hard material as per the drawings and specifications</t>
  </si>
  <si>
    <t>Excavate for culverts and subsoil drains in soft material as per drawings and specifications</t>
  </si>
  <si>
    <t>Ditto item 8.01 but  for minor drainage structures</t>
  </si>
  <si>
    <t>Ditto item 8.01 but for cut-off drains in soft material</t>
  </si>
  <si>
    <t>Provide and lay selected backfill material as per specifications</t>
  </si>
  <si>
    <t>Provide and lay rockfill below culverts as specified</t>
  </si>
  <si>
    <t>Ditto item 8.10 but concrete Class 15/20 to beds, surrounds and haunches</t>
  </si>
  <si>
    <t>UNIT</t>
  </si>
  <si>
    <t>Provide, cut, bend and fix reinforcement as per drawings and specifications as follows:</t>
  </si>
  <si>
    <t>Provide Unformed surface finish UF2 as per specifications</t>
  </si>
  <si>
    <t>Provide all material, labour , plant etc and lay  blinding concrete Class 15/20 as per the specifications</t>
  </si>
  <si>
    <t>Provide all material, labour , plant etc and lay concrete Class 25/20 as per the specifications</t>
  </si>
  <si>
    <t>in soft material</t>
  </si>
  <si>
    <t xml:space="preserve">Ditto item 8.01 but  for mitre,catchwater and outfall drains </t>
  </si>
  <si>
    <t>BILL NO.7 : EXCAVATION AND FILLING FOR STRUCTURES ( BRIDGES AND BOX CULVERTS)</t>
  </si>
  <si>
    <t>BILL NO.8  CULVERT AND DRAINAGE WORKS</t>
  </si>
  <si>
    <t>(c ) 1200mm diameter</t>
  </si>
  <si>
    <t>Total of Bill 1 carried forward to summary Page</t>
  </si>
  <si>
    <t xml:space="preserve">Total of Bill 4 carried forward to summary </t>
  </si>
  <si>
    <t xml:space="preserve">Total of Bill 5 carried forward to summary </t>
  </si>
  <si>
    <t xml:space="preserve">Total of Bill 7 carried forward to summary </t>
  </si>
  <si>
    <t xml:space="preserve">Total of Bill 8 carried forward to summary </t>
  </si>
  <si>
    <t>Total of Bill 9 carried forward to summary</t>
  </si>
  <si>
    <t>Total of Bill 12 carried forward to summary</t>
  </si>
  <si>
    <t>BILL NO. 17:  C0NCRETE W0RKS - BRIDGES AND B0X CUVERTS</t>
  </si>
  <si>
    <t>Total of Bill 17 carried forward to summary</t>
  </si>
  <si>
    <t xml:space="preserve">Total of Bill 20 carried forward Summary </t>
  </si>
  <si>
    <t>Total of Bill 22 carried forward to next page.</t>
  </si>
  <si>
    <t xml:space="preserve">Total of Bill 22 carried forward Summary </t>
  </si>
  <si>
    <t>No separate payment shall be made for the haulage of material and the cost of such haulage shall be included in the rates and/or prices inserted</t>
  </si>
  <si>
    <t>Excavate and spoil for river training in soft material(Provisional)</t>
  </si>
  <si>
    <t>Provide and lay concrete Class 25/20 culvert headwalls and wingwalls</t>
  </si>
  <si>
    <t>E.O. item 1.04  for the contractor's overheads and profit.</t>
  </si>
  <si>
    <t>E.O. item 1.06  for the contractor's overheads and profit.</t>
  </si>
  <si>
    <t>E.O. item 1.08  for the contractor's overheads and profit.</t>
  </si>
  <si>
    <t>4.01</t>
  </si>
  <si>
    <t>4.02</t>
  </si>
  <si>
    <t>Light bush clearing as directed by the Engineer(Labour based)</t>
  </si>
  <si>
    <t>m2</t>
  </si>
  <si>
    <t>Heavy bush clearing as directed by the Engineer.</t>
  </si>
  <si>
    <t>Clear site on road reserve including  removal  of all growths, bushes,hedges, trees, stumps,  grub up roots, and other deleterious materials and backfill as directed (Mechanical).</t>
  </si>
  <si>
    <t>Cut ,remove and dispose trees (500-1000 mm) in  girth including their stump along road reservenot more.</t>
  </si>
  <si>
    <t>Cut ,remove and dispose trees (&gt;1000 mm) in  girth, measured 1000 mm above the ground level including their stump along road reserve as directed by Engineer.</t>
  </si>
  <si>
    <t>Strip top soil upto 200 m in thickness  along alignment or material  sites including  removal  of all grass and other vegetation,transport to spoil and spread or stock pile for re-use as directed  by the Engineer.</t>
  </si>
  <si>
    <t>m3</t>
  </si>
  <si>
    <t>4.05</t>
  </si>
  <si>
    <t>4.06</t>
  </si>
  <si>
    <t>Allow for the  passage of traffic through the works in compliance with the relevant clauses of the specifications</t>
  </si>
  <si>
    <t>NOTE:  All costs and charges connected with haulage are to be included within the unit rates entered against the items described in this bill quantities.</t>
  </si>
  <si>
    <t>Light grading of existing carriageway to camber,including slopes and ditches as instructed by the Engineer.</t>
  </si>
  <si>
    <t>Heavy grading  without watering and compaction of the existing carriageway to camber,including slopes and ditches as instructed by the Engineer.</t>
  </si>
  <si>
    <t>Heavy grading  with watering and compaction of the existing carriageway to camber,including slopes and ditches as instructed by the Engineer.</t>
  </si>
  <si>
    <t xml:space="preserve">Provide, spread, water and compact approved gravel to a specified thickness at 95% MDD as instructed by the Engineer. </t>
  </si>
  <si>
    <t>BILL NO. 10:  GRADING AND GRAVELLING WORKS.</t>
  </si>
  <si>
    <t>BILL NO.  25 :  Health,Safety and Environment (HSE)</t>
  </si>
  <si>
    <t>Supply and spray water using a 10,000 Litres Water Bowser (To be inspected and approved) for watering of road surface as an Environemtal conservation measure(dust control) as shall be directed by Engineer.</t>
  </si>
  <si>
    <t>Fill in soft material to 95% MDD (AASHTO T99) in layers of 150mm each in accordance with relevant clauses of the specs.</t>
  </si>
  <si>
    <r>
      <t xml:space="preserve">Fill in </t>
    </r>
    <r>
      <rPr>
        <b/>
        <sz val="12"/>
        <rFont val="Arial Narrow"/>
        <family val="2"/>
      </rPr>
      <t>Hard material</t>
    </r>
    <r>
      <rPr>
        <sz val="12"/>
        <rFont val="Arial Narrow"/>
        <family val="2"/>
      </rPr>
      <t xml:space="preserve"> to 95% MDD (AASHTO T99) in layers of 150mm each in accordance with relevant clauses of the specs</t>
    </r>
  </si>
  <si>
    <t>Cut to spoil in soft material in accordance with relevant clauses of the specs. Includes excavations in swampy areas.</t>
  </si>
  <si>
    <t xml:space="preserve">Provide and place rockfill on swampy areas as directed by the Engineer, </t>
  </si>
  <si>
    <t>5.05</t>
  </si>
  <si>
    <t>Provide,place and compact rockfill below and around strucures.</t>
  </si>
  <si>
    <t>Provide and backfill approved material around new structures and compact in layers not exceeding  150mm to Engineer's Approval.</t>
  </si>
  <si>
    <t>Place and fix reinforced concreret edge Mark Post/Bollard of size 150 m by 150 mm by 1200 mm yellow and black painted and as per the drawings or as shall be instructed by the Engineer.</t>
  </si>
  <si>
    <t>GRADING AND GRAVELLING</t>
  </si>
  <si>
    <t xml:space="preserve">Total for  Bill 25 carried forward Summary </t>
  </si>
  <si>
    <t>Provide,lay and fix 200mm thick stone pitching including grout</t>
  </si>
  <si>
    <r>
      <t xml:space="preserve">Note: </t>
    </r>
    <r>
      <rPr>
        <i/>
        <sz val="12"/>
        <color indexed="8"/>
        <rFont val="Arial Narrow"/>
        <family val="2"/>
      </rPr>
      <t>No separate payments shall be made for gravel for blinding or hauling to spoil unsuitable  excavation  materials and the cost  of such shall be included in the rates and prices</t>
    </r>
  </si>
  <si>
    <t>Day</t>
  </si>
  <si>
    <t>Kg</t>
  </si>
  <si>
    <t>km</t>
  </si>
  <si>
    <t>CONSTRUCTION MBULUTINI -NDAUNI DRIFT</t>
  </si>
  <si>
    <t xml:space="preserve">     
 EPUBLIC OF KENYA                            GOVERNMENT OF MAKUENI COUNTY
</t>
  </si>
  <si>
    <t xml:space="preserve">DEPARTMENT OF INFRASTRUCTURE TRANSPORT,PUBLIC WORKS &amp; ENERGY
P.O. BOX 78-90300 MAKUENI Tel No. : 020-2034944
Email: transport@makueni.go.ke
Web: www.makueni.go.ke
</t>
  </si>
  <si>
    <t>SUB COUNTY</t>
  </si>
  <si>
    <t>MAKUENI</t>
  </si>
  <si>
    <t>WARD</t>
  </si>
  <si>
    <t>ENGINEER'S ESTIMATE</t>
  </si>
  <si>
    <t>SCOPE OF WORKS</t>
  </si>
  <si>
    <t>S/NO.</t>
  </si>
  <si>
    <t xml:space="preserve">ITEM </t>
  </si>
  <si>
    <t xml:space="preserve">QUANTITY </t>
  </si>
  <si>
    <t xml:space="preserve">Preliminary Services </t>
  </si>
  <si>
    <t xml:space="preserve">Construction of  a concrete drift </t>
  </si>
  <si>
    <t>Gabion installation ( Protection works)</t>
  </si>
  <si>
    <t>Excavation of Catch water drains</t>
  </si>
  <si>
    <t xml:space="preserve">Installation of Concrete Markpost </t>
  </si>
  <si>
    <t>APPROVAL</t>
  </si>
  <si>
    <t>SIGN</t>
  </si>
  <si>
    <t>DATE</t>
  </si>
  <si>
    <t>MBITINI</t>
  </si>
  <si>
    <t>CONSTRUCTION OF MBULUTINI-NDAUNI DRIFT -100M</t>
  </si>
  <si>
    <t>100M</t>
  </si>
  <si>
    <t>40 Pcs</t>
  </si>
  <si>
    <t>400m</t>
  </si>
  <si>
    <t>8 Pcs</t>
  </si>
  <si>
    <t xml:space="preserve">SUMMARY OF BILLS OF QUANTITIES </t>
  </si>
  <si>
    <t>DESIGNATION</t>
  </si>
  <si>
    <t>Prepared By:</t>
  </si>
  <si>
    <t>Roads inspector</t>
  </si>
  <si>
    <t>Checked By:</t>
  </si>
  <si>
    <t>P.R.E Roads</t>
  </si>
  <si>
    <t>Approved By:</t>
  </si>
  <si>
    <t>Director - IT&amp;PW</t>
  </si>
  <si>
    <t>Issued By:</t>
  </si>
  <si>
    <t>Chief officer- IT&amp;PW</t>
  </si>
  <si>
    <t>Add 0.03% of Subtotal 1 above for Public Procucurement Capacity Building Levy Pursuant to PPRA Circular No. 1 of 2024</t>
  </si>
  <si>
    <t xml:space="preserve">Allow a Prime Cost (P.C) sum of KShs 80,000.00 for materials testing in external laboratory as directed by the engineer. </t>
  </si>
  <si>
    <t>Allow a Prime Cost (P.C) sum of KShs. 123,500.00  for setting out works as instructed by the Engineer.</t>
  </si>
  <si>
    <t>Provide a provisional sum for contract management expenses ( equipment)</t>
  </si>
  <si>
    <t>1.1</t>
  </si>
  <si>
    <t>1.11</t>
  </si>
  <si>
    <t>Add 2% of  Sub-Total 1 of Bills as Provisional Sums for  Contingencies to be Expended in the whole or part as directed by the Engineer in accordance with relevant clauses of Conditions of Contract (2)</t>
  </si>
  <si>
    <t>Allow a Prime Cost (P.C) sum of KShs. 216,125.00 for transport for the Engineer's supervision team.</t>
  </si>
  <si>
    <t>Gravelling</t>
  </si>
  <si>
    <t>0.3km</t>
  </si>
  <si>
    <t>Provide a provisional sum of KShs. 210,000.00 for contract management expenses (design tools and equipment)</t>
  </si>
  <si>
    <t>Note: Provide unit rate for all bill items including items with nil quantities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</si>
</sst>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00_-;\-* #,##0.00_-;_-* &quot;-&quot;??_-;_-@_-"/>
    <numFmt numFmtId="165" formatCode="_-* #,##0_-;\-* #,##0_-;_-* &quot;-&quot;??_-;_-@_-"/>
    <numFmt numFmtId="166" formatCode="_-* #,##0.0_-;\-* #,##0.0_-;_-* &quot;-&quot;??_-;_-@_-"/>
  </numFmts>
  <fonts count="42" x14ac:knownFonts="1">
    <font>
      <sz val="10"/>
      <name val="Arial"/>
    </font>
    <font>
      <sz val="10"/>
      <name val="Arial"/>
      <family val="2"/>
    </font>
    <font>
      <sz val="11"/>
      <color indexed="8"/>
      <name val="Calibri"/>
      <family val="2"/>
    </font>
    <font>
      <sz val="11"/>
      <color indexed="9"/>
      <name val="Calibri"/>
      <family val="2"/>
    </font>
    <font>
      <sz val="11"/>
      <color indexed="20"/>
      <name val="Calibri"/>
      <family val="2"/>
    </font>
    <font>
      <sz val="10"/>
      <name val="Arial"/>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b/>
      <sz val="12"/>
      <name val="Arial Narrow"/>
      <family val="2"/>
    </font>
    <font>
      <sz val="12"/>
      <name val="Arial Narrow"/>
      <family val="2"/>
    </font>
    <font>
      <vertAlign val="superscript"/>
      <sz val="12"/>
      <name val="Arial Narrow"/>
      <family val="2"/>
    </font>
    <font>
      <u/>
      <sz val="12"/>
      <name val="Arial Narrow"/>
      <family val="2"/>
    </font>
    <font>
      <b/>
      <u/>
      <sz val="12"/>
      <name val="Arial Narrow"/>
      <family val="2"/>
    </font>
    <font>
      <b/>
      <i/>
      <sz val="12"/>
      <name val="Arial Narrow"/>
      <family val="2"/>
    </font>
    <font>
      <sz val="12"/>
      <name val="Helv"/>
    </font>
    <font>
      <b/>
      <sz val="14"/>
      <name val="Helv"/>
    </font>
    <font>
      <sz val="24"/>
      <color indexed="13"/>
      <name val="Helv"/>
    </font>
    <font>
      <sz val="10"/>
      <name val="Arial"/>
      <family val="2"/>
    </font>
    <font>
      <sz val="11"/>
      <color rgb="FF000000"/>
      <name val="Calibri"/>
      <family val="2"/>
      <charset val="204"/>
    </font>
    <font>
      <sz val="10"/>
      <name val="Arial"/>
      <family val="2"/>
    </font>
    <font>
      <b/>
      <sz val="12"/>
      <color rgb="FF000000"/>
      <name val="Arial Narrow"/>
      <family val="2"/>
    </font>
    <font>
      <i/>
      <sz val="12"/>
      <color indexed="8"/>
      <name val="Arial Narrow"/>
      <family val="2"/>
    </font>
    <font>
      <sz val="12"/>
      <color rgb="FF000000"/>
      <name val="Arial Narrow"/>
      <family val="2"/>
    </font>
    <font>
      <sz val="12"/>
      <color rgb="FFFF0000"/>
      <name val="Arial Narrow"/>
      <family val="2"/>
    </font>
    <font>
      <sz val="11"/>
      <color rgb="FF000000"/>
      <name val="Calibri"/>
      <family val="2"/>
    </font>
    <font>
      <b/>
      <sz val="12"/>
      <color rgb="FF17365D"/>
      <name val="Times New Roman"/>
      <family val="1"/>
    </font>
    <font>
      <sz val="11"/>
      <color rgb="FF000000"/>
      <name val="Times New Roman"/>
      <family val="1"/>
    </font>
    <font>
      <b/>
      <sz val="14"/>
      <color rgb="FF000000"/>
      <name val="Times New Roman"/>
      <family val="1"/>
    </font>
    <font>
      <b/>
      <sz val="11"/>
      <color rgb="FF000000"/>
      <name val="Times New Roman"/>
      <family val="1"/>
    </font>
    <font>
      <sz val="14"/>
      <color rgb="FF000000"/>
      <name val="Times New Roman"/>
      <family val="1"/>
    </font>
    <font>
      <sz val="12"/>
      <color rgb="FF000000"/>
      <name val="Times New Roman"/>
      <family val="1"/>
    </font>
  </fonts>
  <fills count="20">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13"/>
      </patternFill>
    </fill>
    <fill>
      <patternFill patternType="solid">
        <fgColor indexed="12"/>
      </patternFill>
    </fill>
  </fills>
  <borders count="15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bottom style="thin">
        <color indexed="64"/>
      </bottom>
      <diagonal/>
    </border>
    <border>
      <left/>
      <right/>
      <top style="hair">
        <color indexed="64"/>
      </top>
      <bottom style="hair">
        <color indexed="64"/>
      </bottom>
      <diagonal/>
    </border>
    <border>
      <left/>
      <right/>
      <top/>
      <bottom style="hair">
        <color indexed="64"/>
      </bottom>
      <diagonal/>
    </border>
    <border>
      <left style="double">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double">
        <color auto="1"/>
      </right>
      <top style="hair">
        <color auto="1"/>
      </top>
      <bottom style="hair">
        <color auto="1"/>
      </bottom>
      <diagonal/>
    </border>
    <border>
      <left style="double">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style="double">
        <color auto="1"/>
      </right>
      <top/>
      <bottom style="hair">
        <color auto="1"/>
      </bottom>
      <diagonal/>
    </border>
    <border>
      <left style="double">
        <color auto="1"/>
      </left>
      <right style="thin">
        <color auto="1"/>
      </right>
      <top style="double">
        <color auto="1"/>
      </top>
      <bottom style="thin">
        <color indexed="64"/>
      </bottom>
      <diagonal/>
    </border>
    <border>
      <left style="thin">
        <color auto="1"/>
      </left>
      <right style="thin">
        <color auto="1"/>
      </right>
      <top style="double">
        <color auto="1"/>
      </top>
      <bottom style="thin">
        <color indexed="64"/>
      </bottom>
      <diagonal/>
    </border>
    <border>
      <left style="thin">
        <color auto="1"/>
      </left>
      <right style="double">
        <color auto="1"/>
      </right>
      <top style="double">
        <color auto="1"/>
      </top>
      <bottom style="thin">
        <color indexed="64"/>
      </bottom>
      <diagonal/>
    </border>
    <border>
      <left style="double">
        <color auto="1"/>
      </left>
      <right style="double">
        <color auto="1"/>
      </right>
      <top style="hair">
        <color auto="1"/>
      </top>
      <bottom style="thin">
        <color indexed="64"/>
      </bottom>
      <diagonal/>
    </border>
    <border>
      <left style="double">
        <color auto="1"/>
      </left>
      <right style="thin">
        <color auto="1"/>
      </right>
      <top style="hair">
        <color auto="1"/>
      </top>
      <bottom style="thin">
        <color indexed="64"/>
      </bottom>
      <diagonal/>
    </border>
    <border>
      <left style="thin">
        <color auto="1"/>
      </left>
      <right style="thin">
        <color auto="1"/>
      </right>
      <top style="hair">
        <color auto="1"/>
      </top>
      <bottom style="thin">
        <color indexed="64"/>
      </bottom>
      <diagonal/>
    </border>
    <border>
      <left style="thin">
        <color auto="1"/>
      </left>
      <right style="double">
        <color auto="1"/>
      </right>
      <top style="hair">
        <color auto="1"/>
      </top>
      <bottom style="thin">
        <color indexed="64"/>
      </bottom>
      <diagonal/>
    </border>
    <border>
      <left style="double">
        <color auto="1"/>
      </left>
      <right style="thin">
        <color auto="1"/>
      </right>
      <top style="hair">
        <color auto="1"/>
      </top>
      <bottom/>
      <diagonal/>
    </border>
    <border>
      <left style="thin">
        <color auto="1"/>
      </left>
      <right style="thin">
        <color auto="1"/>
      </right>
      <top style="hair">
        <color auto="1"/>
      </top>
      <bottom/>
      <diagonal/>
    </border>
    <border>
      <left style="thin">
        <color auto="1"/>
      </left>
      <right style="double">
        <color auto="1"/>
      </right>
      <top style="hair">
        <color auto="1"/>
      </top>
      <bottom/>
      <diagonal/>
    </border>
    <border>
      <left style="double">
        <color auto="1"/>
      </left>
      <right style="thin">
        <color auto="1"/>
      </right>
      <top style="thin">
        <color indexed="64"/>
      </top>
      <bottom style="double">
        <color auto="1"/>
      </bottom>
      <diagonal/>
    </border>
    <border>
      <left style="thin">
        <color auto="1"/>
      </left>
      <right style="thin">
        <color auto="1"/>
      </right>
      <top style="thin">
        <color indexed="64"/>
      </top>
      <bottom style="double">
        <color auto="1"/>
      </bottom>
      <diagonal/>
    </border>
    <border>
      <left style="thin">
        <color auto="1"/>
      </left>
      <right style="double">
        <color auto="1"/>
      </right>
      <top style="thin">
        <color indexed="64"/>
      </top>
      <bottom style="double">
        <color auto="1"/>
      </bottom>
      <diagonal/>
    </border>
    <border>
      <left style="double">
        <color auto="1"/>
      </left>
      <right/>
      <top style="thin">
        <color indexed="64"/>
      </top>
      <bottom style="double">
        <color auto="1"/>
      </bottom>
      <diagonal/>
    </border>
    <border>
      <left/>
      <right/>
      <top style="thin">
        <color indexed="64"/>
      </top>
      <bottom style="double">
        <color auto="1"/>
      </bottom>
      <diagonal/>
    </border>
    <border>
      <left/>
      <right style="thin">
        <color auto="1"/>
      </right>
      <top style="thin">
        <color indexed="64"/>
      </top>
      <bottom style="double">
        <color auto="1"/>
      </bottom>
      <diagonal/>
    </border>
    <border>
      <left style="double">
        <color auto="1"/>
      </left>
      <right/>
      <top/>
      <bottom/>
      <diagonal/>
    </border>
    <border>
      <left style="double">
        <color auto="1"/>
      </left>
      <right style="double">
        <color auto="1"/>
      </right>
      <top/>
      <bottom style="hair">
        <color auto="1"/>
      </bottom>
      <diagonal/>
    </border>
    <border>
      <left/>
      <right/>
      <top style="hair">
        <color auto="1"/>
      </top>
      <bottom style="double">
        <color auto="1"/>
      </bottom>
      <diagonal/>
    </border>
    <border>
      <left style="double">
        <color auto="1"/>
      </left>
      <right/>
      <top style="double">
        <color auto="1"/>
      </top>
      <bottom/>
      <diagonal/>
    </border>
    <border>
      <left style="double">
        <color auto="1"/>
      </left>
      <right/>
      <top/>
      <bottom style="thin">
        <color indexed="64"/>
      </bottom>
      <diagonal/>
    </border>
    <border>
      <left/>
      <right style="double">
        <color auto="1"/>
      </right>
      <top/>
      <bottom style="thin">
        <color auto="1"/>
      </bottom>
      <diagonal/>
    </border>
    <border>
      <left/>
      <right style="double">
        <color auto="1"/>
      </right>
      <top/>
      <bottom style="hair">
        <color auto="1"/>
      </bottom>
      <diagonal/>
    </border>
    <border>
      <left style="double">
        <color auto="1"/>
      </left>
      <right/>
      <top style="hair">
        <color indexed="64"/>
      </top>
      <bottom style="hair">
        <color indexed="64"/>
      </bottom>
      <diagonal/>
    </border>
    <border>
      <left/>
      <right style="double">
        <color auto="1"/>
      </right>
      <top style="hair">
        <color auto="1"/>
      </top>
      <bottom style="hair">
        <color auto="1"/>
      </bottom>
      <diagonal/>
    </border>
    <border>
      <left style="double">
        <color auto="1"/>
      </left>
      <right/>
      <top style="hair">
        <color auto="1"/>
      </top>
      <bottom style="double">
        <color auto="1"/>
      </bottom>
      <diagonal/>
    </border>
    <border>
      <left/>
      <right style="double">
        <color auto="1"/>
      </right>
      <top style="hair">
        <color auto="1"/>
      </top>
      <bottom style="double">
        <color auto="1"/>
      </bottom>
      <diagonal/>
    </border>
    <border>
      <left style="double">
        <color auto="1"/>
      </left>
      <right/>
      <top/>
      <bottom style="hair">
        <color auto="1"/>
      </bottom>
      <diagonal/>
    </border>
    <border>
      <left/>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style="double">
        <color auto="1"/>
      </right>
      <top style="double">
        <color auto="1"/>
      </top>
      <bottom style="hair">
        <color auto="1"/>
      </bottom>
      <diagonal/>
    </border>
    <border>
      <left style="double">
        <color auto="1"/>
      </left>
      <right style="double">
        <color auto="1"/>
      </right>
      <top style="hair">
        <color auto="1"/>
      </top>
      <bottom style="hair">
        <color auto="1"/>
      </bottom>
      <diagonal/>
    </border>
    <border>
      <left style="double">
        <color auto="1"/>
      </left>
      <right style="double">
        <color auto="1"/>
      </right>
      <top style="hair">
        <color auto="1"/>
      </top>
      <bottom style="double">
        <color auto="1"/>
      </bottom>
      <diagonal/>
    </border>
    <border>
      <left style="double">
        <color auto="1"/>
      </left>
      <right/>
      <top style="double">
        <color auto="1"/>
      </top>
      <bottom style="hair">
        <color auto="1"/>
      </bottom>
      <diagonal/>
    </border>
    <border>
      <left/>
      <right/>
      <top style="double">
        <color auto="1"/>
      </top>
      <bottom style="hair">
        <color auto="1"/>
      </bottom>
      <diagonal/>
    </border>
    <border>
      <left/>
      <right style="double">
        <color auto="1"/>
      </right>
      <top style="double">
        <color auto="1"/>
      </top>
      <bottom style="hair">
        <color auto="1"/>
      </bottom>
      <diagonal/>
    </border>
    <border>
      <left style="double">
        <color auto="1"/>
      </left>
      <right style="double">
        <color auto="1"/>
      </right>
      <top style="thin">
        <color auto="1"/>
      </top>
      <bottom style="thin">
        <color auto="1"/>
      </bottom>
      <diagonal/>
    </border>
    <border>
      <left style="double">
        <color auto="1"/>
      </left>
      <right style="double">
        <color auto="1"/>
      </right>
      <top style="hair">
        <color auto="1"/>
      </top>
      <bottom/>
      <diagonal/>
    </border>
    <border>
      <left style="double">
        <color auto="1"/>
      </left>
      <right/>
      <top style="hair">
        <color indexed="64"/>
      </top>
      <bottom/>
      <diagonal/>
    </border>
    <border>
      <left/>
      <right/>
      <top style="hair">
        <color indexed="64"/>
      </top>
      <bottom/>
      <diagonal/>
    </border>
    <border>
      <left/>
      <right style="double">
        <color auto="1"/>
      </right>
      <top style="hair">
        <color auto="1"/>
      </top>
      <bottom/>
      <diagonal/>
    </border>
    <border>
      <left style="double">
        <color auto="1"/>
      </left>
      <right style="double">
        <color auto="1"/>
      </right>
      <top style="thin">
        <color auto="1"/>
      </top>
      <bottom/>
      <diagonal/>
    </border>
    <border>
      <left style="double">
        <color auto="1"/>
      </left>
      <right/>
      <top style="thin">
        <color auto="1"/>
      </top>
      <bottom/>
      <diagonal/>
    </border>
    <border>
      <left/>
      <right/>
      <top style="thin">
        <color auto="1"/>
      </top>
      <bottom/>
      <diagonal/>
    </border>
    <border>
      <left/>
      <right style="double">
        <color auto="1"/>
      </right>
      <top style="thin">
        <color auto="1"/>
      </top>
      <bottom/>
      <diagonal/>
    </border>
    <border>
      <left style="double">
        <color auto="1"/>
      </left>
      <right style="double">
        <color auto="1"/>
      </right>
      <top/>
      <bottom/>
      <diagonal/>
    </border>
    <border>
      <left/>
      <right style="double">
        <color auto="1"/>
      </right>
      <top/>
      <bottom/>
      <diagonal/>
    </border>
    <border>
      <left style="double">
        <color auto="1"/>
      </left>
      <right style="double">
        <color auto="1"/>
      </right>
      <top/>
      <bottom style="thin">
        <color auto="1"/>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auto="1"/>
      </right>
      <top style="thin">
        <color auto="1"/>
      </top>
      <bottom style="thin">
        <color auto="1"/>
      </bottom>
      <diagonal/>
    </border>
    <border>
      <left style="double">
        <color auto="1"/>
      </left>
      <right style="double">
        <color auto="1"/>
      </right>
      <top style="thin">
        <color auto="1"/>
      </top>
      <bottom style="hair">
        <color auto="1"/>
      </bottom>
      <diagonal/>
    </border>
    <border>
      <left style="double">
        <color auto="1"/>
      </left>
      <right/>
      <top style="thin">
        <color auto="1"/>
      </top>
      <bottom style="hair">
        <color auto="1"/>
      </bottom>
      <diagonal/>
    </border>
    <border>
      <left/>
      <right/>
      <top style="thin">
        <color auto="1"/>
      </top>
      <bottom style="hair">
        <color auto="1"/>
      </bottom>
      <diagonal/>
    </border>
    <border>
      <left/>
      <right style="double">
        <color auto="1"/>
      </right>
      <top style="thin">
        <color auto="1"/>
      </top>
      <bottom style="hair">
        <color auto="1"/>
      </bottom>
      <diagonal/>
    </border>
    <border>
      <left style="double">
        <color auto="1"/>
      </left>
      <right/>
      <top style="hair">
        <color auto="1"/>
      </top>
      <bottom style="thin">
        <color auto="1"/>
      </bottom>
      <diagonal/>
    </border>
    <border>
      <left/>
      <right/>
      <top style="hair">
        <color auto="1"/>
      </top>
      <bottom style="thin">
        <color auto="1"/>
      </bottom>
      <diagonal/>
    </border>
    <border>
      <left/>
      <right style="double">
        <color auto="1"/>
      </right>
      <top style="hair">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double">
        <color indexed="8"/>
      </top>
      <bottom style="thin">
        <color indexed="8"/>
      </bottom>
      <diagonal/>
    </border>
    <border>
      <left style="double">
        <color auto="1"/>
      </left>
      <right/>
      <top style="thin">
        <color indexed="64"/>
      </top>
      <bottom style="double">
        <color auto="1"/>
      </bottom>
      <diagonal/>
    </border>
    <border>
      <left/>
      <right/>
      <top style="thin">
        <color indexed="64"/>
      </top>
      <bottom style="double">
        <color auto="1"/>
      </bottom>
      <diagonal/>
    </border>
    <border>
      <left/>
      <right style="thin">
        <color auto="1"/>
      </right>
      <top style="thin">
        <color indexed="64"/>
      </top>
      <bottom style="double">
        <color auto="1"/>
      </bottom>
      <diagonal/>
    </border>
    <border>
      <left style="thin">
        <color auto="1"/>
      </left>
      <right style="thin">
        <color auto="1"/>
      </right>
      <top/>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diagonal/>
    </border>
    <border>
      <left style="thin">
        <color auto="1"/>
      </left>
      <right style="double">
        <color indexed="64"/>
      </right>
      <top/>
      <bottom/>
      <diagonal/>
    </border>
    <border>
      <left style="double">
        <color auto="1"/>
      </left>
      <right style="thin">
        <color auto="1"/>
      </right>
      <top style="thin">
        <color indexed="64"/>
      </top>
      <bottom style="hair">
        <color auto="1"/>
      </bottom>
      <diagonal/>
    </border>
    <border>
      <left style="thin">
        <color auto="1"/>
      </left>
      <right style="thin">
        <color auto="1"/>
      </right>
      <top style="thin">
        <color indexed="64"/>
      </top>
      <bottom style="hair">
        <color auto="1"/>
      </bottom>
      <diagonal/>
    </border>
    <border>
      <left style="thin">
        <color auto="1"/>
      </left>
      <right style="double">
        <color auto="1"/>
      </right>
      <top style="thin">
        <color indexed="64"/>
      </top>
      <bottom style="hair">
        <color auto="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top style="thin">
        <color auto="1"/>
      </top>
      <bottom style="double">
        <color indexed="64"/>
      </bottom>
      <diagonal/>
    </border>
    <border>
      <left style="double">
        <color indexed="64"/>
      </left>
      <right style="thin">
        <color indexed="64"/>
      </right>
      <top style="thin">
        <color indexed="64"/>
      </top>
      <bottom style="double">
        <color auto="1"/>
      </bottom>
      <diagonal/>
    </border>
    <border>
      <left style="double">
        <color indexed="64"/>
      </left>
      <right style="thin">
        <color indexed="64"/>
      </right>
      <top/>
      <bottom/>
      <diagonal/>
    </border>
    <border>
      <left/>
      <right/>
      <top style="double">
        <color auto="1"/>
      </top>
      <bottom style="double">
        <color auto="1"/>
      </bottom>
      <diagonal/>
    </border>
    <border>
      <left style="thin">
        <color auto="1"/>
      </left>
      <right style="thin">
        <color rgb="FF000000"/>
      </right>
      <top style="thin">
        <color indexed="64"/>
      </top>
      <bottom style="hair">
        <color auto="1"/>
      </bottom>
      <diagonal/>
    </border>
    <border>
      <left style="thin">
        <color auto="1"/>
      </left>
      <right style="thin">
        <color rgb="FF000000"/>
      </right>
      <top style="hair">
        <color auto="1"/>
      </top>
      <bottom style="hair">
        <color auto="1"/>
      </bottom>
      <diagonal/>
    </border>
    <border>
      <left style="thin">
        <color auto="1"/>
      </left>
      <right/>
      <top style="hair">
        <color auto="1"/>
      </top>
      <bottom style="hair">
        <color auto="1"/>
      </bottom>
      <diagonal/>
    </border>
    <border>
      <left style="thin">
        <color rgb="FF000000"/>
      </left>
      <right style="thin">
        <color rgb="FF000000"/>
      </right>
      <top style="thin">
        <color rgb="FF000000"/>
      </top>
      <bottom style="hair">
        <color auto="1"/>
      </bottom>
      <diagonal/>
    </border>
    <border>
      <left style="thin">
        <color rgb="FF000000"/>
      </left>
      <right style="thin">
        <color rgb="FF000000"/>
      </right>
      <top style="hair">
        <color auto="1"/>
      </top>
      <bottom style="hair">
        <color auto="1"/>
      </bottom>
      <diagonal/>
    </border>
    <border>
      <left style="thin">
        <color rgb="FF000000"/>
      </left>
      <right style="thin">
        <color rgb="FF000000"/>
      </right>
      <top style="thin">
        <color rgb="FF000000"/>
      </top>
      <bottom style="hair">
        <color rgb="FF000000"/>
      </bottom>
      <diagonal/>
    </border>
    <border>
      <left style="thin">
        <color rgb="FF000000"/>
      </left>
      <right style="thin">
        <color auto="1"/>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auto="1"/>
      </right>
      <top style="hair">
        <color rgb="FF000000"/>
      </top>
      <bottom style="hair">
        <color rgb="FF000000"/>
      </bottom>
      <diagonal/>
    </border>
    <border>
      <left style="double">
        <color auto="1"/>
      </left>
      <right style="thin">
        <color auto="1"/>
      </right>
      <top style="hair">
        <color rgb="FF000000"/>
      </top>
      <bottom style="hair">
        <color auto="1"/>
      </bottom>
      <diagonal/>
    </border>
    <border>
      <left style="thin">
        <color auto="1"/>
      </left>
      <right style="thin">
        <color auto="1"/>
      </right>
      <top style="hair">
        <color rgb="FF000000"/>
      </top>
      <bottom style="hair">
        <color auto="1"/>
      </bottom>
      <diagonal/>
    </border>
    <border>
      <left/>
      <right style="double">
        <color indexed="64"/>
      </right>
      <top style="double">
        <color indexed="64"/>
      </top>
      <bottom/>
      <diagonal/>
    </border>
    <border>
      <left style="thin">
        <color rgb="FF000000"/>
      </left>
      <right style="thin">
        <color rgb="FF000000"/>
      </right>
      <top style="thin">
        <color indexed="64"/>
      </top>
      <bottom style="thin">
        <color rgb="FF000000"/>
      </bottom>
      <diagonal/>
    </border>
    <border>
      <left style="thin">
        <color auto="1"/>
      </left>
      <right style="thin">
        <color rgb="FF000000"/>
      </right>
      <top style="hair">
        <color auto="1"/>
      </top>
      <bottom style="thin">
        <color indexed="64"/>
      </bottom>
      <diagonal/>
    </border>
    <border>
      <left style="thin">
        <color rgb="FF000000"/>
      </left>
      <right style="thin">
        <color rgb="FF000000"/>
      </right>
      <top style="hair">
        <color auto="1"/>
      </top>
      <bottom style="thin">
        <color indexed="64"/>
      </bottom>
      <diagonal/>
    </border>
    <border>
      <left/>
      <right style="thin">
        <color auto="1"/>
      </right>
      <top/>
      <bottom/>
      <diagonal/>
    </border>
    <border>
      <left style="hair">
        <color indexed="64"/>
      </left>
      <right style="hair">
        <color indexed="64"/>
      </right>
      <top style="hair">
        <color indexed="64"/>
      </top>
      <bottom style="hair">
        <color indexed="64"/>
      </bottom>
      <diagonal/>
    </border>
    <border>
      <left style="thin">
        <color auto="1"/>
      </left>
      <right/>
      <top style="hair">
        <color auto="1"/>
      </top>
      <bottom style="thin">
        <color indexed="64"/>
      </bottom>
      <diagonal/>
    </border>
    <border>
      <left style="thin">
        <color auto="1"/>
      </left>
      <right style="thin">
        <color auto="1"/>
      </right>
      <top/>
      <bottom style="double">
        <color auto="1"/>
      </bottom>
      <diagonal/>
    </border>
    <border>
      <left style="hair">
        <color indexed="64"/>
      </left>
      <right style="thin">
        <color auto="1"/>
      </right>
      <top style="hair">
        <color indexed="64"/>
      </top>
      <bottom style="hair">
        <color indexed="64"/>
      </bottom>
      <diagonal/>
    </border>
    <border>
      <left style="thin">
        <color auto="1"/>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thin">
        <color auto="1"/>
      </right>
      <top style="hair">
        <color indexed="64"/>
      </top>
      <bottom style="hair">
        <color indexed="64"/>
      </bottom>
      <diagonal/>
    </border>
    <border>
      <left style="hair">
        <color indexed="64"/>
      </left>
      <right style="thin">
        <color auto="1"/>
      </right>
      <top/>
      <bottom style="hair">
        <color indexed="64"/>
      </bottom>
      <diagonal/>
    </border>
    <border>
      <left style="double">
        <color auto="1"/>
      </left>
      <right style="hair">
        <color indexed="64"/>
      </right>
      <top style="hair">
        <color indexed="64"/>
      </top>
      <bottom style="hair">
        <color indexed="64"/>
      </bottom>
      <diagonal/>
    </border>
    <border>
      <left style="double">
        <color auto="1"/>
      </left>
      <right style="hair">
        <color indexed="64"/>
      </right>
      <top/>
      <bottom style="hair">
        <color indexed="64"/>
      </bottom>
      <diagonal/>
    </border>
    <border>
      <left style="hair">
        <color indexed="64"/>
      </left>
      <right style="double">
        <color auto="1"/>
      </right>
      <top style="hair">
        <color indexed="64"/>
      </top>
      <bottom style="hair">
        <color indexed="64"/>
      </bottom>
      <diagonal/>
    </border>
    <border>
      <left style="thin">
        <color auto="1"/>
      </left>
      <right style="thin">
        <color auto="1"/>
      </right>
      <top style="medium">
        <color indexed="64"/>
      </top>
      <bottom style="medium">
        <color indexed="64"/>
      </bottom>
      <diagonal/>
    </border>
    <border>
      <left style="hair">
        <color indexed="64"/>
      </left>
      <right style="hair">
        <color indexed="64"/>
      </right>
      <top/>
      <bottom style="medium">
        <color indexed="64"/>
      </bottom>
      <diagonal/>
    </border>
    <border>
      <left style="thin">
        <color auto="1"/>
      </left>
      <right style="double">
        <color auto="1"/>
      </right>
      <top style="medium">
        <color indexed="64"/>
      </top>
      <bottom style="medium">
        <color indexed="64"/>
      </bottom>
      <diagonal/>
    </border>
    <border>
      <left style="thin">
        <color auto="1"/>
      </left>
      <right style="thin">
        <color auto="1"/>
      </right>
      <top style="medium">
        <color indexed="64"/>
      </top>
      <bottom style="hair">
        <color auto="1"/>
      </bottom>
      <diagonal/>
    </border>
    <border>
      <left style="medium">
        <color indexed="64"/>
      </left>
      <right style="double">
        <color auto="1"/>
      </right>
      <top style="medium">
        <color indexed="64"/>
      </top>
      <bottom style="medium">
        <color indexed="64"/>
      </bottom>
      <diagonal/>
    </border>
    <border>
      <left style="double">
        <color auto="1"/>
      </left>
      <right/>
      <top style="medium">
        <color indexed="64"/>
      </top>
      <bottom style="medium">
        <color indexed="64"/>
      </bottom>
      <diagonal/>
    </border>
    <border>
      <left/>
      <right/>
      <top style="medium">
        <color indexed="64"/>
      </top>
      <bottom style="medium">
        <color indexed="64"/>
      </bottom>
      <diagonal/>
    </border>
    <border>
      <left/>
      <right style="double">
        <color auto="1"/>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auto="1"/>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double">
        <color auto="1"/>
      </left>
      <right/>
      <top style="thin">
        <color auto="1"/>
      </top>
      <bottom style="hair">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8"/>
      </left>
      <right style="thin">
        <color indexed="8"/>
      </right>
      <top style="thin">
        <color indexed="8"/>
      </top>
      <bottom style="thin">
        <color indexed="8"/>
      </bottom>
      <diagonal/>
    </border>
    <border>
      <left style="thin">
        <color indexed="8"/>
      </left>
      <right style="thin">
        <color indexed="8"/>
      </right>
      <top style="double">
        <color indexed="8"/>
      </top>
      <bottom style="thin">
        <color indexed="8"/>
      </bottom>
      <diagonal/>
    </border>
  </borders>
  <cellStyleXfs count="7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3"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4" borderId="0" applyNumberFormat="0" applyBorder="0" applyAlignment="0" applyProtection="0"/>
    <xf numFmtId="0" fontId="3" fillId="6"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3" borderId="0" applyNumberFormat="0" applyBorder="0" applyAlignment="0" applyProtection="0"/>
    <xf numFmtId="0" fontId="3" fillId="11"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0" borderId="0"/>
    <xf numFmtId="0" fontId="6" fillId="16" borderId="1" applyNumberFormat="0" applyAlignment="0" applyProtection="0"/>
    <xf numFmtId="0" fontId="7" fillId="17" borderId="2"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0" fontId="8" fillId="0" borderId="0" applyNumberFormat="0" applyFill="0" applyBorder="0" applyAlignment="0" applyProtection="0"/>
    <xf numFmtId="0" fontId="9" fillId="6"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7" borderId="0" applyNumberFormat="0" applyBorder="0" applyAlignment="0" applyProtection="0"/>
    <xf numFmtId="0" fontId="5" fillId="4" borderId="7" applyNumberFormat="0" applyFont="0" applyAlignment="0" applyProtection="0"/>
    <xf numFmtId="0" fontId="16" fillId="16"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4" fillId="0" borderId="0" applyNumberFormat="0" applyFill="0" applyBorder="0" applyAlignment="0" applyProtection="0"/>
    <xf numFmtId="0" fontId="5" fillId="0" borderId="0"/>
    <xf numFmtId="43" fontId="5" fillId="0" borderId="0" applyFont="0" applyFill="0" applyBorder="0" applyAlignment="0" applyProtection="0"/>
    <xf numFmtId="0" fontId="1" fillId="0" borderId="0"/>
    <xf numFmtId="0" fontId="25" fillId="0" borderId="0"/>
    <xf numFmtId="0" fontId="25" fillId="0" borderId="79"/>
    <xf numFmtId="0" fontId="26" fillId="18" borderId="79"/>
    <xf numFmtId="0" fontId="25" fillId="0" borderId="0"/>
    <xf numFmtId="0" fontId="25" fillId="0" borderId="79"/>
    <xf numFmtId="0" fontId="27" fillId="19" borderId="0"/>
    <xf numFmtId="0" fontId="26" fillId="0" borderId="80"/>
    <xf numFmtId="0" fontId="26" fillId="0" borderId="79"/>
    <xf numFmtId="43" fontId="28" fillId="0" borderId="0" applyFont="0" applyFill="0" applyBorder="0" applyAlignment="0" applyProtection="0"/>
    <xf numFmtId="0" fontId="1" fillId="0" borderId="0"/>
    <xf numFmtId="43" fontId="1" fillId="0" borderId="0" applyFont="0" applyFill="0" applyBorder="0" applyAlignment="0" applyProtection="0"/>
    <xf numFmtId="0" fontId="29" fillId="0" borderId="0"/>
    <xf numFmtId="164" fontId="29" fillId="0" borderId="0" applyFont="0" applyFill="0" applyBorder="0" applyAlignment="0" applyProtection="0"/>
    <xf numFmtId="9" fontId="30" fillId="0" borderId="0" applyFont="0" applyFill="0" applyBorder="0" applyAlignment="0" applyProtection="0"/>
    <xf numFmtId="0" fontId="35" fillId="0" borderId="0">
      <protection locked="0"/>
    </xf>
    <xf numFmtId="0" fontId="6" fillId="16" borderId="152" applyNumberFormat="0" applyAlignment="0" applyProtection="0"/>
    <xf numFmtId="0" fontId="7" fillId="17" borderId="153" applyNumberFormat="0" applyAlignment="0" applyProtection="0"/>
    <xf numFmtId="0" fontId="13" fillId="7" borderId="152" applyNumberFormat="0" applyAlignment="0" applyProtection="0"/>
    <xf numFmtId="0" fontId="1" fillId="4" borderId="154" applyNumberFormat="0" applyFont="0" applyAlignment="0" applyProtection="0"/>
    <xf numFmtId="0" fontId="16" fillId="16" borderId="155" applyNumberFormat="0" applyAlignment="0" applyProtection="0"/>
    <xf numFmtId="0" fontId="18" fillId="0" borderId="156" applyNumberFormat="0" applyFill="0" applyAlignment="0" applyProtection="0"/>
    <xf numFmtId="0" fontId="25" fillId="0" borderId="157"/>
    <xf numFmtId="0" fontId="26" fillId="18" borderId="157"/>
    <xf numFmtId="0" fontId="25" fillId="0" borderId="157"/>
    <xf numFmtId="0" fontId="26" fillId="0" borderId="158"/>
    <xf numFmtId="0" fontId="26" fillId="0" borderId="157"/>
    <xf numFmtId="43" fontId="1" fillId="0" borderId="0" applyFont="0" applyFill="0" applyBorder="0" applyAlignment="0" applyProtection="0"/>
    <xf numFmtId="9" fontId="1" fillId="0" borderId="0" applyFont="0" applyFill="0" applyBorder="0" applyAlignment="0" applyProtection="0"/>
  </cellStyleXfs>
  <cellXfs count="412">
    <xf numFmtId="0" fontId="0" fillId="0" borderId="0" xfId="0"/>
    <xf numFmtId="0" fontId="20" fillId="0" borderId="0" xfId="0" applyFont="1" applyFill="1" applyBorder="1"/>
    <xf numFmtId="0" fontId="20" fillId="0" borderId="0" xfId="0" applyNumberFormat="1" applyFont="1" applyAlignment="1">
      <alignment horizontal="center"/>
    </xf>
    <xf numFmtId="165" fontId="20" fillId="0" borderId="0" xfId="29" applyNumberFormat="1" applyFont="1" applyAlignment="1">
      <alignment horizontal="center"/>
    </xf>
    <xf numFmtId="0" fontId="19" fillId="0" borderId="0" xfId="0" applyNumberFormat="1" applyFont="1" applyBorder="1" applyAlignment="1">
      <alignment horizontal="center"/>
    </xf>
    <xf numFmtId="165" fontId="19" fillId="0" borderId="0" xfId="29" applyNumberFormat="1" applyFont="1" applyBorder="1" applyAlignment="1">
      <alignment horizontal="center"/>
    </xf>
    <xf numFmtId="0" fontId="20" fillId="0" borderId="0" xfId="0" applyFont="1" applyAlignment="1">
      <alignment horizontal="justify" vertical="center" wrapText="1"/>
    </xf>
    <xf numFmtId="164" fontId="20" fillId="0" borderId="0" xfId="29" applyFont="1" applyBorder="1"/>
    <xf numFmtId="0" fontId="19" fillId="0" borderId="10" xfId="0" applyNumberFormat="1" applyFont="1" applyBorder="1" applyAlignment="1">
      <alignment horizontal="center"/>
    </xf>
    <xf numFmtId="164" fontId="20" fillId="0" borderId="0" xfId="0" applyNumberFormat="1" applyFont="1" applyFill="1" applyBorder="1"/>
    <xf numFmtId="49" fontId="20" fillId="0" borderId="0" xfId="0" applyNumberFormat="1" applyFont="1" applyBorder="1" applyAlignment="1">
      <alignment horizontal="left" vertical="justify"/>
    </xf>
    <xf numFmtId="0" fontId="19" fillId="0" borderId="0" xfId="0" applyFont="1" applyBorder="1" applyAlignment="1">
      <alignment horizontal="center"/>
    </xf>
    <xf numFmtId="0" fontId="19" fillId="0" borderId="0" xfId="0" applyNumberFormat="1" applyFont="1" applyBorder="1" applyAlignment="1">
      <alignment horizontal="left"/>
    </xf>
    <xf numFmtId="165" fontId="19" fillId="0" borderId="0" xfId="29" applyNumberFormat="1" applyFont="1" applyBorder="1" applyAlignment="1">
      <alignment horizontal="left"/>
    </xf>
    <xf numFmtId="164" fontId="20" fillId="0" borderId="0" xfId="29" applyFont="1" applyFill="1" applyBorder="1" applyAlignment="1">
      <alignment horizontal="left"/>
    </xf>
    <xf numFmtId="164" fontId="20" fillId="0" borderId="0" xfId="29" applyFont="1" applyBorder="1" applyAlignment="1">
      <alignment horizontal="left"/>
    </xf>
    <xf numFmtId="49" fontId="19" fillId="0" borderId="13" xfId="0" applyNumberFormat="1" applyFont="1" applyBorder="1" applyAlignment="1">
      <alignment horizontal="left" vertical="justify"/>
    </xf>
    <xf numFmtId="0" fontId="19" fillId="0" borderId="14" xfId="0" applyFont="1" applyBorder="1" applyAlignment="1">
      <alignment horizontal="justify" vertical="center" wrapText="1"/>
    </xf>
    <xf numFmtId="0" fontId="19" fillId="0" borderId="14" xfId="0" applyNumberFormat="1" applyFont="1" applyBorder="1" applyAlignment="1">
      <alignment horizontal="center"/>
    </xf>
    <xf numFmtId="165" fontId="19" fillId="0" borderId="14" xfId="29" applyNumberFormat="1" applyFont="1" applyBorder="1" applyAlignment="1">
      <alignment horizontal="center"/>
    </xf>
    <xf numFmtId="49" fontId="20" fillId="0" borderId="13" xfId="0" applyNumberFormat="1" applyFont="1" applyFill="1" applyBorder="1" applyAlignment="1">
      <alignment horizontal="left" vertical="justify"/>
    </xf>
    <xf numFmtId="0" fontId="20" fillId="0" borderId="14" xfId="0" applyFont="1" applyFill="1" applyBorder="1" applyAlignment="1">
      <alignment horizontal="justify" vertical="center" wrapText="1"/>
    </xf>
    <xf numFmtId="0" fontId="20" fillId="0" borderId="14" xfId="0" applyNumberFormat="1" applyFont="1" applyFill="1" applyBorder="1" applyAlignment="1">
      <alignment horizontal="center"/>
    </xf>
    <xf numFmtId="165" fontId="20" fillId="0" borderId="14" xfId="29" applyNumberFormat="1" applyFont="1" applyFill="1" applyBorder="1" applyAlignment="1">
      <alignment horizontal="center"/>
    </xf>
    <xf numFmtId="49" fontId="20" fillId="0" borderId="13" xfId="0" applyNumberFormat="1" applyFont="1" applyBorder="1" applyAlignment="1">
      <alignment horizontal="left" vertical="justify"/>
    </xf>
    <xf numFmtId="0" fontId="20" fillId="0" borderId="14" xfId="0" applyFont="1" applyBorder="1" applyAlignment="1">
      <alignment horizontal="justify" vertical="center" wrapText="1"/>
    </xf>
    <xf numFmtId="0" fontId="20" fillId="0" borderId="14" xfId="0" applyNumberFormat="1" applyFont="1" applyBorder="1" applyAlignment="1">
      <alignment horizontal="center" vertical="center"/>
    </xf>
    <xf numFmtId="165" fontId="20" fillId="0" borderId="14" xfId="29" applyNumberFormat="1" applyFont="1" applyBorder="1" applyAlignment="1">
      <alignment horizontal="center" vertical="center"/>
    </xf>
    <xf numFmtId="165" fontId="20" fillId="0" borderId="14" xfId="29" applyNumberFormat="1" applyFont="1" applyBorder="1" applyAlignment="1">
      <alignment horizontal="center"/>
    </xf>
    <xf numFmtId="164" fontId="20" fillId="0" borderId="14" xfId="29" applyFont="1" applyFill="1" applyBorder="1" applyAlignment="1">
      <alignment vertical="center"/>
    </xf>
    <xf numFmtId="164" fontId="20" fillId="0" borderId="15" xfId="29" applyFont="1" applyBorder="1" applyAlignment="1">
      <alignment vertical="center"/>
    </xf>
    <xf numFmtId="0" fontId="20" fillId="0" borderId="14" xfId="0" applyNumberFormat="1" applyFont="1" applyBorder="1" applyAlignment="1">
      <alignment horizontal="center"/>
    </xf>
    <xf numFmtId="49" fontId="19" fillId="0" borderId="16" xfId="0" applyNumberFormat="1" applyFont="1" applyBorder="1" applyAlignment="1">
      <alignment horizontal="left" vertical="justify"/>
    </xf>
    <xf numFmtId="0" fontId="19" fillId="0" borderId="17" xfId="0" applyFont="1" applyBorder="1" applyAlignment="1">
      <alignment horizontal="justify" vertical="center" wrapText="1"/>
    </xf>
    <xf numFmtId="0" fontId="19" fillId="0" borderId="17" xfId="0" applyNumberFormat="1" applyFont="1" applyBorder="1" applyAlignment="1">
      <alignment horizontal="center"/>
    </xf>
    <xf numFmtId="165" fontId="19" fillId="0" borderId="17" xfId="29" applyNumberFormat="1" applyFont="1" applyBorder="1" applyAlignment="1">
      <alignment horizontal="center"/>
    </xf>
    <xf numFmtId="49" fontId="19" fillId="0" borderId="19" xfId="0" applyNumberFormat="1" applyFont="1" applyBorder="1" applyAlignment="1">
      <alignment horizontal="left" vertical="justify"/>
    </xf>
    <xf numFmtId="0" fontId="19" fillId="0" borderId="20" xfId="0" applyFont="1" applyBorder="1" applyAlignment="1">
      <alignment horizontal="justify" vertical="center" wrapText="1"/>
    </xf>
    <xf numFmtId="0" fontId="19" fillId="0" borderId="20" xfId="0" applyNumberFormat="1" applyFont="1" applyBorder="1" applyAlignment="1">
      <alignment horizontal="center"/>
    </xf>
    <xf numFmtId="165" fontId="19" fillId="0" borderId="20" xfId="29" applyNumberFormat="1" applyFont="1" applyBorder="1" applyAlignment="1">
      <alignment horizontal="center"/>
    </xf>
    <xf numFmtId="164" fontId="19" fillId="0" borderId="21" xfId="29" applyFont="1" applyBorder="1" applyAlignment="1">
      <alignment horizontal="center"/>
    </xf>
    <xf numFmtId="49" fontId="20" fillId="0" borderId="23" xfId="0" applyNumberFormat="1" applyFont="1" applyBorder="1" applyAlignment="1">
      <alignment horizontal="left" vertical="justify"/>
    </xf>
    <xf numFmtId="0" fontId="20" fillId="0" borderId="24" xfId="0" applyFont="1" applyBorder="1" applyAlignment="1">
      <alignment horizontal="justify" vertical="center" wrapText="1"/>
    </xf>
    <xf numFmtId="0" fontId="20" fillId="0" borderId="24" xfId="0" applyNumberFormat="1" applyFont="1" applyBorder="1" applyAlignment="1">
      <alignment horizontal="center"/>
    </xf>
    <xf numFmtId="165" fontId="20" fillId="0" borderId="24" xfId="29" applyNumberFormat="1" applyFont="1" applyBorder="1" applyAlignment="1">
      <alignment horizontal="center"/>
    </xf>
    <xf numFmtId="49" fontId="20" fillId="0" borderId="26" xfId="0" applyNumberFormat="1" applyFont="1" applyBorder="1" applyAlignment="1">
      <alignment horizontal="left" vertical="justify"/>
    </xf>
    <xf numFmtId="0" fontId="20" fillId="0" borderId="27" xfId="0" applyFont="1" applyBorder="1" applyAlignment="1">
      <alignment horizontal="justify" vertical="center" wrapText="1"/>
    </xf>
    <xf numFmtId="0" fontId="20" fillId="0" borderId="27" xfId="0" applyNumberFormat="1" applyFont="1" applyBorder="1" applyAlignment="1">
      <alignment horizontal="center"/>
    </xf>
    <xf numFmtId="165" fontId="20" fillId="0" borderId="27" xfId="29" applyNumberFormat="1" applyFont="1" applyBorder="1" applyAlignment="1">
      <alignment horizontal="center"/>
    </xf>
    <xf numFmtId="49" fontId="20" fillId="0" borderId="29" xfId="0" applyNumberFormat="1" applyFont="1" applyBorder="1" applyAlignment="1">
      <alignment horizontal="left" vertical="justify"/>
    </xf>
    <xf numFmtId="0" fontId="19" fillId="0" borderId="30" xfId="0" applyFont="1" applyBorder="1" applyAlignment="1">
      <alignment horizontal="justify" vertical="center" wrapText="1"/>
    </xf>
    <xf numFmtId="0" fontId="19" fillId="0" borderId="30" xfId="0" applyNumberFormat="1" applyFont="1" applyBorder="1" applyAlignment="1">
      <alignment horizontal="center"/>
    </xf>
    <xf numFmtId="165" fontId="19" fillId="0" borderId="30" xfId="29" applyNumberFormat="1" applyFont="1" applyBorder="1" applyAlignment="1">
      <alignment horizontal="center"/>
    </xf>
    <xf numFmtId="0" fontId="19" fillId="0" borderId="27" xfId="0" applyFont="1" applyBorder="1" applyAlignment="1">
      <alignment horizontal="justify" vertical="center" wrapText="1"/>
    </xf>
    <xf numFmtId="0" fontId="19" fillId="0" borderId="27" xfId="0" applyNumberFormat="1" applyFont="1" applyBorder="1" applyAlignment="1">
      <alignment horizontal="center"/>
    </xf>
    <xf numFmtId="165" fontId="19" fillId="0" borderId="27" xfId="29" applyNumberFormat="1" applyFont="1" applyBorder="1" applyAlignment="1">
      <alignment horizontal="center"/>
    </xf>
    <xf numFmtId="0" fontId="24" fillId="0" borderId="14" xfId="0" applyFont="1" applyFill="1" applyBorder="1" applyAlignment="1">
      <alignment horizontal="justify" vertical="center" wrapText="1"/>
    </xf>
    <xf numFmtId="0" fontId="20" fillId="0" borderId="14" xfId="0" applyFont="1" applyFill="1" applyBorder="1" applyAlignment="1">
      <alignment horizontal="justify" vertical="top" wrapText="1"/>
    </xf>
    <xf numFmtId="0" fontId="20" fillId="0" borderId="14" xfId="30" applyNumberFormat="1" applyFont="1" applyFill="1" applyBorder="1" applyAlignment="1">
      <alignment horizontal="center"/>
    </xf>
    <xf numFmtId="49" fontId="19" fillId="0" borderId="16" xfId="0" applyNumberFormat="1" applyFont="1" applyFill="1" applyBorder="1" applyAlignment="1">
      <alignment horizontal="left" vertical="justify"/>
    </xf>
    <xf numFmtId="0" fontId="19" fillId="0" borderId="17" xfId="0" applyFont="1" applyFill="1" applyBorder="1" applyAlignment="1">
      <alignment horizontal="justify" vertical="center" wrapText="1"/>
    </xf>
    <xf numFmtId="0" fontId="19" fillId="0" borderId="17" xfId="0" applyNumberFormat="1" applyFont="1" applyFill="1" applyBorder="1" applyAlignment="1">
      <alignment horizontal="center"/>
    </xf>
    <xf numFmtId="165" fontId="19" fillId="0" borderId="17" xfId="29" applyNumberFormat="1" applyFont="1" applyFill="1" applyBorder="1" applyAlignment="1">
      <alignment horizontal="center"/>
    </xf>
    <xf numFmtId="49" fontId="20" fillId="0" borderId="16" xfId="0" applyNumberFormat="1" applyFont="1" applyBorder="1" applyAlignment="1">
      <alignment horizontal="left" vertical="justify"/>
    </xf>
    <xf numFmtId="165" fontId="20" fillId="0" borderId="17" xfId="29" applyNumberFormat="1" applyFont="1" applyBorder="1" applyAlignment="1">
      <alignment horizontal="center"/>
    </xf>
    <xf numFmtId="164" fontId="20" fillId="0" borderId="14" xfId="29" applyNumberFormat="1" applyFont="1" applyBorder="1" applyAlignment="1">
      <alignment horizontal="center"/>
    </xf>
    <xf numFmtId="0" fontId="22" fillId="0" borderId="14" xfId="0" applyFont="1" applyBorder="1" applyAlignment="1">
      <alignment horizontal="justify" vertical="center" wrapText="1"/>
    </xf>
    <xf numFmtId="0" fontId="23" fillId="0" borderId="14" xfId="0" applyFont="1" applyBorder="1" applyAlignment="1">
      <alignment horizontal="justify" vertical="center" wrapText="1"/>
    </xf>
    <xf numFmtId="0" fontId="20" fillId="0" borderId="17" xfId="0" applyFont="1" applyBorder="1" applyAlignment="1">
      <alignment horizontal="justify" vertical="center" wrapText="1"/>
    </xf>
    <xf numFmtId="0" fontId="20" fillId="0" borderId="17" xfId="0" applyNumberFormat="1" applyFont="1" applyBorder="1" applyAlignment="1">
      <alignment horizontal="center"/>
    </xf>
    <xf numFmtId="49" fontId="19" fillId="0" borderId="26" xfId="0" applyNumberFormat="1" applyFont="1" applyBorder="1" applyAlignment="1">
      <alignment horizontal="left" vertical="justify"/>
    </xf>
    <xf numFmtId="0" fontId="20" fillId="0" borderId="14" xfId="0" applyFont="1" applyFill="1" applyBorder="1" applyAlignment="1">
      <alignment horizontal="center"/>
    </xf>
    <xf numFmtId="0" fontId="20" fillId="0" borderId="11" xfId="0" applyNumberFormat="1" applyFont="1" applyBorder="1" applyAlignment="1">
      <alignment horizontal="center"/>
    </xf>
    <xf numFmtId="0" fontId="19" fillId="0" borderId="11" xfId="0" applyNumberFormat="1" applyFont="1" applyBorder="1" applyAlignment="1">
      <alignment horizontal="center"/>
    </xf>
    <xf numFmtId="0" fontId="20" fillId="0" borderId="37" xfId="0" applyNumberFormat="1" applyFont="1" applyBorder="1" applyAlignment="1">
      <alignment horizontal="center" vertical="center" wrapText="1"/>
    </xf>
    <xf numFmtId="164" fontId="20" fillId="0" borderId="41" xfId="29" applyFont="1" applyBorder="1"/>
    <xf numFmtId="164" fontId="20" fillId="0" borderId="42" xfId="29" applyFont="1" applyBorder="1"/>
    <xf numFmtId="164" fontId="20" fillId="0" borderId="43" xfId="29" applyFont="1" applyBorder="1"/>
    <xf numFmtId="164" fontId="19" fillId="0" borderId="43" xfId="29" applyFont="1" applyBorder="1"/>
    <xf numFmtId="164" fontId="20" fillId="0" borderId="44" xfId="29" applyFont="1" applyBorder="1"/>
    <xf numFmtId="164" fontId="19" fillId="0" borderId="45" xfId="29" applyFont="1" applyBorder="1"/>
    <xf numFmtId="164" fontId="20" fillId="0" borderId="46" xfId="29" applyFont="1" applyBorder="1"/>
    <xf numFmtId="49" fontId="19" fillId="0" borderId="38" xfId="0" applyNumberFormat="1" applyFont="1" applyBorder="1" applyAlignment="1">
      <alignment horizontal="center" vertical="justify"/>
    </xf>
    <xf numFmtId="0" fontId="19" fillId="0" borderId="47" xfId="0" applyNumberFormat="1" applyFont="1" applyBorder="1" applyAlignment="1">
      <alignment horizontal="center"/>
    </xf>
    <xf numFmtId="165" fontId="19" fillId="0" borderId="47" xfId="29" applyNumberFormat="1" applyFont="1" applyBorder="1" applyAlignment="1">
      <alignment horizontal="center"/>
    </xf>
    <xf numFmtId="49" fontId="19" fillId="0" borderId="48" xfId="0" applyNumberFormat="1" applyFont="1" applyBorder="1" applyAlignment="1">
      <alignment horizontal="center" vertical="justify"/>
    </xf>
    <xf numFmtId="0" fontId="19" fillId="0" borderId="49" xfId="0" applyNumberFormat="1" applyFont="1" applyBorder="1" applyAlignment="1">
      <alignment horizontal="center"/>
    </xf>
    <xf numFmtId="165" fontId="19" fillId="0" borderId="49" xfId="29" applyNumberFormat="1" applyFont="1" applyBorder="1" applyAlignment="1">
      <alignment horizontal="center"/>
    </xf>
    <xf numFmtId="0" fontId="19" fillId="0" borderId="38" xfId="0" applyFont="1" applyBorder="1" applyAlignment="1">
      <alignment horizontal="justify" vertical="center" wrapText="1"/>
    </xf>
    <xf numFmtId="0" fontId="19" fillId="0" borderId="48" xfId="0" applyFont="1" applyBorder="1" applyAlignment="1">
      <alignment horizontal="justify" vertical="center" wrapText="1"/>
    </xf>
    <xf numFmtId="49" fontId="20" fillId="0" borderId="51" xfId="0" applyNumberFormat="1" applyFont="1" applyBorder="1" applyAlignment="1">
      <alignment horizontal="center" vertical="justify"/>
    </xf>
    <xf numFmtId="49" fontId="20" fillId="0" borderId="52" xfId="0" applyNumberFormat="1" applyFont="1" applyBorder="1" applyAlignment="1">
      <alignment horizontal="center" vertical="justify"/>
    </xf>
    <xf numFmtId="49" fontId="19" fillId="0" borderId="52" xfId="0" applyNumberFormat="1" applyFont="1" applyBorder="1" applyAlignment="1">
      <alignment horizontal="center" vertical="justify"/>
    </xf>
    <xf numFmtId="49" fontId="19" fillId="0" borderId="53" xfId="0" applyNumberFormat="1" applyFont="1" applyBorder="1" applyAlignment="1">
      <alignment horizontal="left" vertical="justify"/>
    </xf>
    <xf numFmtId="0" fontId="20" fillId="0" borderId="54" xfId="0" applyFont="1" applyBorder="1" applyAlignment="1">
      <alignment horizontal="justify" vertical="center" wrapText="1"/>
    </xf>
    <xf numFmtId="0" fontId="20" fillId="0" borderId="42" xfId="0" applyFont="1" applyBorder="1" applyAlignment="1">
      <alignment horizontal="justify" vertical="center" wrapText="1"/>
    </xf>
    <xf numFmtId="0" fontId="19" fillId="0" borderId="42" xfId="0" applyFont="1" applyBorder="1" applyAlignment="1">
      <alignment horizontal="justify" vertical="center" wrapText="1"/>
    </xf>
    <xf numFmtId="0" fontId="19" fillId="0" borderId="44" xfId="0" applyFont="1" applyBorder="1" applyAlignment="1">
      <alignment horizontal="justify" vertical="center" wrapText="1"/>
    </xf>
    <xf numFmtId="0" fontId="20" fillId="0" borderId="55" xfId="0" applyNumberFormat="1" applyFont="1" applyBorder="1" applyAlignment="1">
      <alignment horizontal="center"/>
    </xf>
    <xf numFmtId="165" fontId="20" fillId="0" borderId="56" xfId="29" applyNumberFormat="1" applyFont="1" applyBorder="1" applyAlignment="1">
      <alignment horizontal="center"/>
    </xf>
    <xf numFmtId="165" fontId="20" fillId="0" borderId="43" xfId="29" applyNumberFormat="1" applyFont="1" applyBorder="1" applyAlignment="1">
      <alignment horizontal="center"/>
    </xf>
    <xf numFmtId="165" fontId="19" fillId="0" borderId="43" xfId="29" applyNumberFormat="1" applyFont="1" applyBorder="1" applyAlignment="1">
      <alignment horizontal="center"/>
    </xf>
    <xf numFmtId="165" fontId="20" fillId="0" borderId="45" xfId="29" applyNumberFormat="1" applyFont="1" applyBorder="1" applyAlignment="1">
      <alignment horizontal="center" vertical="center" wrapText="1"/>
    </xf>
    <xf numFmtId="49" fontId="20" fillId="0" borderId="58" xfId="0" applyNumberFormat="1" applyFont="1" applyBorder="1" applyAlignment="1">
      <alignment horizontal="center" vertical="justify"/>
    </xf>
    <xf numFmtId="0" fontId="20" fillId="0" borderId="59" xfId="0" applyFont="1" applyBorder="1" applyAlignment="1">
      <alignment horizontal="justify" vertical="center" wrapText="1"/>
    </xf>
    <xf numFmtId="0" fontId="20" fillId="0" borderId="60" xfId="0" applyNumberFormat="1" applyFont="1" applyBorder="1" applyAlignment="1">
      <alignment horizontal="center"/>
    </xf>
    <xf numFmtId="165" fontId="20" fillId="0" borderId="61" xfId="29" applyNumberFormat="1" applyFont="1" applyBorder="1" applyAlignment="1">
      <alignment horizontal="center"/>
    </xf>
    <xf numFmtId="164" fontId="20" fillId="0" borderId="59" xfId="29" applyFont="1" applyBorder="1"/>
    <xf numFmtId="164" fontId="20" fillId="0" borderId="61" xfId="29" applyFont="1" applyBorder="1"/>
    <xf numFmtId="49" fontId="19" fillId="0" borderId="36" xfId="0" applyNumberFormat="1" applyFont="1" applyBorder="1" applyAlignment="1">
      <alignment horizontal="left" vertical="justify"/>
    </xf>
    <xf numFmtId="49" fontId="20" fillId="0" borderId="62" xfId="0" applyNumberFormat="1" applyFont="1" applyBorder="1" applyAlignment="1">
      <alignment horizontal="center" vertical="justify"/>
    </xf>
    <xf numFmtId="0" fontId="20" fillId="0" borderId="63" xfId="0" applyFont="1" applyBorder="1" applyAlignment="1">
      <alignment horizontal="justify" vertical="center" wrapText="1"/>
    </xf>
    <xf numFmtId="0" fontId="20" fillId="0" borderId="64" xfId="0" applyNumberFormat="1" applyFont="1" applyBorder="1" applyAlignment="1">
      <alignment horizontal="center"/>
    </xf>
    <xf numFmtId="165" fontId="20" fillId="0" borderId="65" xfId="29" applyNumberFormat="1" applyFont="1" applyBorder="1" applyAlignment="1">
      <alignment horizontal="center"/>
    </xf>
    <xf numFmtId="164" fontId="20" fillId="0" borderId="63" xfId="29" applyFont="1" applyBorder="1"/>
    <xf numFmtId="164" fontId="20" fillId="0" borderId="65" xfId="29" applyFont="1" applyBorder="1"/>
    <xf numFmtId="49" fontId="19" fillId="0" borderId="66" xfId="0" applyNumberFormat="1" applyFont="1" applyBorder="1" applyAlignment="1">
      <alignment horizontal="center" vertical="justify"/>
    </xf>
    <xf numFmtId="0" fontId="19" fillId="0" borderId="35" xfId="0" applyFont="1" applyBorder="1" applyAlignment="1">
      <alignment horizontal="justify" vertical="center" wrapText="1"/>
    </xf>
    <xf numFmtId="165" fontId="19" fillId="0" borderId="67" xfId="29" applyNumberFormat="1" applyFont="1" applyBorder="1" applyAlignment="1">
      <alignment horizontal="center"/>
    </xf>
    <xf numFmtId="164" fontId="20" fillId="0" borderId="35" xfId="29" applyFont="1" applyBorder="1"/>
    <xf numFmtId="164" fontId="19" fillId="0" borderId="67" xfId="29" applyFont="1" applyBorder="1"/>
    <xf numFmtId="49" fontId="19" fillId="0" borderId="68" xfId="0" applyNumberFormat="1" applyFont="1" applyBorder="1" applyAlignment="1">
      <alignment horizontal="left" vertical="justify"/>
    </xf>
    <xf numFmtId="0" fontId="19" fillId="0" borderId="39" xfId="0" applyFont="1" applyBorder="1" applyAlignment="1">
      <alignment horizontal="justify" vertical="center" wrapText="1"/>
    </xf>
    <xf numFmtId="165" fontId="19" fillId="0" borderId="40" xfId="29" applyNumberFormat="1" applyFont="1" applyBorder="1" applyAlignment="1">
      <alignment horizontal="center"/>
    </xf>
    <xf numFmtId="164" fontId="20" fillId="0" borderId="39" xfId="29" applyFont="1" applyBorder="1"/>
    <xf numFmtId="164" fontId="20" fillId="0" borderId="40" xfId="29" applyFont="1" applyBorder="1"/>
    <xf numFmtId="49" fontId="19" fillId="0" borderId="57" xfId="0" applyNumberFormat="1" applyFont="1" applyBorder="1" applyAlignment="1">
      <alignment horizontal="left" vertical="justify"/>
    </xf>
    <xf numFmtId="0" fontId="19" fillId="0" borderId="69" xfId="0" applyFont="1" applyBorder="1" applyAlignment="1">
      <alignment horizontal="justify" vertical="center" wrapText="1"/>
    </xf>
    <xf numFmtId="0" fontId="19" fillId="0" borderId="70" xfId="0" applyFont="1" applyBorder="1" applyAlignment="1">
      <alignment horizontal="left" vertical="center" wrapText="1"/>
    </xf>
    <xf numFmtId="165" fontId="19" fillId="0" borderId="71" xfId="29" applyNumberFormat="1" applyFont="1" applyBorder="1" applyAlignment="1">
      <alignment horizontal="left" vertical="center" wrapText="1"/>
    </xf>
    <xf numFmtId="164" fontId="20" fillId="0" borderId="69" xfId="29" applyFont="1" applyBorder="1"/>
    <xf numFmtId="164" fontId="19" fillId="0" borderId="71" xfId="29" applyFont="1" applyBorder="1"/>
    <xf numFmtId="0" fontId="20" fillId="0" borderId="46" xfId="0" applyFont="1" applyBorder="1" applyAlignment="1">
      <alignment horizontal="justify" vertical="center" wrapText="1"/>
    </xf>
    <xf numFmtId="0" fontId="19" fillId="0" borderId="12" xfId="0" applyNumberFormat="1" applyFont="1" applyBorder="1" applyAlignment="1">
      <alignment horizontal="center"/>
    </xf>
    <xf numFmtId="165" fontId="19" fillId="0" borderId="41" xfId="29" applyNumberFormat="1" applyFont="1" applyBorder="1" applyAlignment="1">
      <alignment horizontal="center"/>
    </xf>
    <xf numFmtId="49" fontId="19" fillId="0" borderId="62" xfId="0" applyNumberFormat="1" applyFont="1" applyBorder="1" applyAlignment="1">
      <alignment horizontal="left" vertical="justify"/>
    </xf>
    <xf numFmtId="0" fontId="19" fillId="0" borderId="63" xfId="0" applyFont="1" applyBorder="1" applyAlignment="1">
      <alignment horizontal="justify" vertical="center" wrapText="1"/>
    </xf>
    <xf numFmtId="0" fontId="19" fillId="0" borderId="64" xfId="0" applyFont="1" applyBorder="1" applyAlignment="1">
      <alignment horizontal="left" vertical="center" wrapText="1"/>
    </xf>
    <xf numFmtId="165" fontId="19" fillId="0" borderId="65" xfId="29" applyNumberFormat="1" applyFont="1" applyBorder="1" applyAlignment="1">
      <alignment horizontal="left" vertical="center" wrapText="1"/>
    </xf>
    <xf numFmtId="49" fontId="19" fillId="0" borderId="72" xfId="0" applyNumberFormat="1" applyFont="1" applyBorder="1" applyAlignment="1">
      <alignment horizontal="left" vertical="justify"/>
    </xf>
    <xf numFmtId="0" fontId="19" fillId="0" borderId="74" xfId="0" applyNumberFormat="1" applyFont="1" applyBorder="1" applyAlignment="1">
      <alignment horizontal="center"/>
    </xf>
    <xf numFmtId="165" fontId="19" fillId="0" borderId="75" xfId="29" applyNumberFormat="1" applyFont="1" applyBorder="1" applyAlignment="1">
      <alignment horizontal="center"/>
    </xf>
    <xf numFmtId="164" fontId="20" fillId="0" borderId="73" xfId="29" applyFont="1" applyBorder="1"/>
    <xf numFmtId="164" fontId="20" fillId="0" borderId="75" xfId="29" applyFont="1" applyBorder="1"/>
    <xf numFmtId="49" fontId="19" fillId="0" borderId="22" xfId="0" applyNumberFormat="1" applyFont="1" applyBorder="1" applyAlignment="1">
      <alignment horizontal="left" vertical="justify"/>
    </xf>
    <xf numFmtId="0" fontId="19" fillId="0" borderId="76" xfId="0" applyFont="1" applyBorder="1" applyAlignment="1">
      <alignment horizontal="justify" vertical="center" wrapText="1"/>
    </xf>
    <xf numFmtId="0" fontId="19" fillId="0" borderId="77" xfId="0" applyNumberFormat="1" applyFont="1" applyBorder="1" applyAlignment="1">
      <alignment horizontal="center"/>
    </xf>
    <xf numFmtId="165" fontId="19" fillId="0" borderId="78" xfId="29" applyNumberFormat="1" applyFont="1" applyBorder="1" applyAlignment="1">
      <alignment horizontal="center"/>
    </xf>
    <xf numFmtId="164" fontId="20" fillId="0" borderId="76" xfId="29" applyFont="1" applyBorder="1"/>
    <xf numFmtId="164" fontId="19" fillId="0" borderId="78" xfId="29" applyFont="1" applyBorder="1"/>
    <xf numFmtId="49" fontId="19" fillId="0" borderId="16" xfId="0" applyNumberFormat="1" applyFont="1" applyBorder="1" applyAlignment="1">
      <alignment horizontal="center" vertical="center"/>
    </xf>
    <xf numFmtId="49" fontId="20" fillId="0" borderId="13" xfId="0" applyNumberFormat="1" applyFont="1" applyFill="1" applyBorder="1" applyAlignment="1">
      <alignment horizontal="center" vertical="center"/>
    </xf>
    <xf numFmtId="0" fontId="20" fillId="0" borderId="14" xfId="0" applyFont="1" applyFill="1" applyBorder="1" applyAlignment="1">
      <alignment horizontal="left" vertical="center" wrapText="1"/>
    </xf>
    <xf numFmtId="49" fontId="19" fillId="0" borderId="86" xfId="0" applyNumberFormat="1" applyFont="1" applyBorder="1" applyAlignment="1">
      <alignment horizontal="left" vertical="justify"/>
    </xf>
    <xf numFmtId="0" fontId="19" fillId="0" borderId="87" xfId="0" applyFont="1" applyBorder="1" applyAlignment="1">
      <alignment horizontal="justify" vertical="center" wrapText="1"/>
    </xf>
    <xf numFmtId="0" fontId="19" fillId="0" borderId="87" xfId="0" applyNumberFormat="1" applyFont="1" applyBorder="1" applyAlignment="1">
      <alignment horizontal="center"/>
    </xf>
    <xf numFmtId="165" fontId="19" fillId="0" borderId="87" xfId="29" applyNumberFormat="1" applyFont="1" applyBorder="1" applyAlignment="1">
      <alignment horizontal="center"/>
    </xf>
    <xf numFmtId="164" fontId="19" fillId="0" borderId="88" xfId="29" applyFont="1" applyBorder="1" applyAlignment="1">
      <alignment horizontal="center"/>
    </xf>
    <xf numFmtId="0" fontId="19" fillId="0" borderId="86" xfId="47" applyFont="1" applyBorder="1" applyAlignment="1">
      <alignment horizontal="center"/>
    </xf>
    <xf numFmtId="0" fontId="19" fillId="0" borderId="87" xfId="47" applyFont="1" applyBorder="1" applyAlignment="1">
      <alignment horizontal="center"/>
    </xf>
    <xf numFmtId="0" fontId="20" fillId="0" borderId="99" xfId="47" applyFont="1" applyBorder="1" applyAlignment="1">
      <alignment horizontal="left"/>
    </xf>
    <xf numFmtId="0" fontId="20" fillId="0" borderId="85" xfId="47" applyFont="1" applyBorder="1" applyAlignment="1">
      <alignment horizontal="center"/>
    </xf>
    <xf numFmtId="0" fontId="20" fillId="0" borderId="84" xfId="47" applyFont="1" applyBorder="1" applyAlignment="1">
      <alignment horizontal="center"/>
    </xf>
    <xf numFmtId="0" fontId="19" fillId="0" borderId="86" xfId="47" applyFont="1" applyBorder="1" applyAlignment="1">
      <alignment horizontal="left"/>
    </xf>
    <xf numFmtId="2" fontId="20" fillId="0" borderId="99" xfId="47" applyNumberFormat="1" applyFont="1" applyBorder="1" applyAlignment="1">
      <alignment horizontal="left"/>
    </xf>
    <xf numFmtId="0" fontId="20" fillId="0" borderId="84" xfId="47" applyFont="1" applyBorder="1" applyAlignment="1">
      <alignment wrapText="1"/>
    </xf>
    <xf numFmtId="49" fontId="19" fillId="0" borderId="58" xfId="0" applyNumberFormat="1" applyFont="1" applyBorder="1" applyAlignment="1">
      <alignment horizontal="center" vertical="justify"/>
    </xf>
    <xf numFmtId="0" fontId="19" fillId="0" borderId="59" xfId="0" applyFont="1" applyBorder="1" applyAlignment="1">
      <alignment horizontal="justify" vertical="center" wrapText="1"/>
    </xf>
    <xf numFmtId="0" fontId="19" fillId="0" borderId="60" xfId="0" applyNumberFormat="1" applyFont="1" applyBorder="1" applyAlignment="1">
      <alignment horizontal="center"/>
    </xf>
    <xf numFmtId="165" fontId="19" fillId="0" borderId="61" xfId="29" applyNumberFormat="1" applyFont="1" applyBorder="1" applyAlignment="1">
      <alignment horizontal="center"/>
    </xf>
    <xf numFmtId="164" fontId="19" fillId="0" borderId="61" xfId="29" applyFont="1" applyBorder="1"/>
    <xf numFmtId="164" fontId="20" fillId="0" borderId="0" xfId="29" applyFont="1" applyBorder="1" applyAlignment="1"/>
    <xf numFmtId="0" fontId="20" fillId="0" borderId="0" xfId="0" applyFont="1" applyFill="1" applyBorder="1" applyAlignment="1"/>
    <xf numFmtId="164" fontId="20" fillId="0" borderId="14" xfId="29" applyFont="1" applyFill="1" applyBorder="1" applyAlignment="1"/>
    <xf numFmtId="164" fontId="20" fillId="0" borderId="15" xfId="29" applyFont="1" applyBorder="1" applyAlignment="1"/>
    <xf numFmtId="165" fontId="20" fillId="0" borderId="14" xfId="29" applyNumberFormat="1" applyFont="1" applyBorder="1" applyAlignment="1">
      <alignment horizontal="left"/>
    </xf>
    <xf numFmtId="164" fontId="19" fillId="0" borderId="15" xfId="29" applyFont="1" applyBorder="1" applyAlignment="1"/>
    <xf numFmtId="164" fontId="20" fillId="0" borderId="27" xfId="29" applyFont="1" applyFill="1" applyBorder="1" applyAlignment="1"/>
    <xf numFmtId="164" fontId="20" fillId="0" borderId="28" xfId="29" applyFont="1" applyBorder="1" applyAlignment="1"/>
    <xf numFmtId="164" fontId="19" fillId="0" borderId="31" xfId="29" applyFont="1" applyBorder="1" applyAlignment="1"/>
    <xf numFmtId="164" fontId="20" fillId="0" borderId="95" xfId="29" applyFont="1" applyFill="1" applyBorder="1" applyAlignment="1"/>
    <xf numFmtId="164" fontId="20" fillId="0" borderId="96" xfId="29" applyFont="1" applyBorder="1" applyAlignment="1"/>
    <xf numFmtId="164" fontId="20" fillId="0" borderId="17" xfId="29" applyFont="1" applyFill="1" applyBorder="1" applyAlignment="1"/>
    <xf numFmtId="164" fontId="20" fillId="0" borderId="18" xfId="29" applyFont="1" applyBorder="1" applyAlignment="1"/>
    <xf numFmtId="164" fontId="20" fillId="0" borderId="0" xfId="29" applyFont="1" applyFill="1" applyBorder="1" applyAlignment="1"/>
    <xf numFmtId="164" fontId="20" fillId="0" borderId="18" xfId="29" applyFont="1" applyFill="1" applyBorder="1" applyAlignment="1"/>
    <xf numFmtId="164" fontId="20" fillId="0" borderId="15" xfId="29" applyFont="1" applyFill="1" applyBorder="1" applyAlignment="1"/>
    <xf numFmtId="0" fontId="20" fillId="0" borderId="85" xfId="47" applyFont="1" applyBorder="1" applyAlignment="1"/>
    <xf numFmtId="4" fontId="20" fillId="0" borderId="84" xfId="47" applyNumberFormat="1" applyFont="1" applyBorder="1" applyAlignment="1"/>
    <xf numFmtId="4" fontId="20" fillId="0" borderId="85" xfId="47" applyNumberFormat="1" applyFont="1" applyBorder="1" applyAlignment="1"/>
    <xf numFmtId="0" fontId="20" fillId="0" borderId="99" xfId="47" applyFont="1" applyBorder="1" applyAlignment="1"/>
    <xf numFmtId="0" fontId="20" fillId="0" borderId="84" xfId="47" applyFont="1" applyBorder="1" applyAlignment="1"/>
    <xf numFmtId="164" fontId="20" fillId="0" borderId="30" xfId="29" applyFont="1" applyFill="1" applyBorder="1" applyAlignment="1"/>
    <xf numFmtId="0" fontId="20" fillId="0" borderId="14" xfId="0" applyNumberFormat="1" applyFont="1" applyBorder="1" applyAlignment="1">
      <alignment horizontal="center" vertical="top"/>
    </xf>
    <xf numFmtId="164" fontId="20" fillId="0" borderId="24" xfId="29" applyFont="1" applyFill="1" applyBorder="1" applyAlignment="1"/>
    <xf numFmtId="164" fontId="20" fillId="0" borderId="25" xfId="29" applyFont="1" applyBorder="1" applyAlignment="1"/>
    <xf numFmtId="164" fontId="20" fillId="0" borderId="14" xfId="29" applyFont="1" applyBorder="1" applyAlignment="1"/>
    <xf numFmtId="164" fontId="20" fillId="0" borderId="27" xfId="29" applyFont="1" applyBorder="1" applyAlignment="1"/>
    <xf numFmtId="0" fontId="19" fillId="0" borderId="87" xfId="47" applyFont="1" applyBorder="1" applyAlignment="1">
      <alignment horizontal="center" wrapText="1"/>
    </xf>
    <xf numFmtId="0" fontId="20" fillId="0" borderId="85" xfId="47" applyFont="1" applyBorder="1" applyAlignment="1">
      <alignment wrapText="1"/>
    </xf>
    <xf numFmtId="49" fontId="20" fillId="0" borderId="110" xfId="0" applyNumberFormat="1" applyFont="1" applyBorder="1" applyAlignment="1">
      <alignment horizontal="left" vertical="justify"/>
    </xf>
    <xf numFmtId="0" fontId="20" fillId="0" borderId="111" xfId="0" applyFont="1" applyBorder="1" applyAlignment="1">
      <alignment horizontal="justify" vertical="center" wrapText="1"/>
    </xf>
    <xf numFmtId="0" fontId="20" fillId="0" borderId="111" xfId="0" applyNumberFormat="1" applyFont="1" applyBorder="1" applyAlignment="1">
      <alignment horizontal="center" vertical="top"/>
    </xf>
    <xf numFmtId="49" fontId="20" fillId="0" borderId="52" xfId="0" applyNumberFormat="1" applyFont="1" applyFill="1" applyBorder="1" applyAlignment="1">
      <alignment horizontal="center" vertical="justify"/>
    </xf>
    <xf numFmtId="0" fontId="20" fillId="0" borderId="42" xfId="0" applyFont="1" applyFill="1" applyBorder="1" applyAlignment="1">
      <alignment horizontal="justify" vertical="center" wrapText="1"/>
    </xf>
    <xf numFmtId="0" fontId="20" fillId="0" borderId="11" xfId="0" applyNumberFormat="1" applyFont="1" applyFill="1" applyBorder="1" applyAlignment="1">
      <alignment horizontal="center"/>
    </xf>
    <xf numFmtId="165" fontId="20" fillId="0" borderId="43" xfId="29" applyNumberFormat="1" applyFont="1" applyFill="1" applyBorder="1" applyAlignment="1">
      <alignment horizontal="center"/>
    </xf>
    <xf numFmtId="164" fontId="20" fillId="0" borderId="42" xfId="29" applyFont="1" applyFill="1" applyBorder="1"/>
    <xf numFmtId="164" fontId="20" fillId="0" borderId="43" xfId="29" applyFont="1" applyFill="1" applyBorder="1"/>
    <xf numFmtId="49" fontId="20" fillId="0" borderId="14" xfId="0" applyNumberFormat="1" applyFont="1" applyBorder="1" applyAlignment="1">
      <alignment horizontal="left" vertical="justify"/>
    </xf>
    <xf numFmtId="49" fontId="20" fillId="0" borderId="24" xfId="0" applyNumberFormat="1" applyFont="1" applyBorder="1" applyAlignment="1">
      <alignment horizontal="left" vertical="center"/>
    </xf>
    <xf numFmtId="0" fontId="20" fillId="0" borderId="24" xfId="0" applyNumberFormat="1" applyFont="1" applyBorder="1" applyAlignment="1">
      <alignment horizontal="center" vertical="center"/>
    </xf>
    <xf numFmtId="165" fontId="20" fillId="0" borderId="24" xfId="29" applyNumberFormat="1" applyFont="1" applyBorder="1" applyAlignment="1">
      <alignment horizontal="center" vertical="center"/>
    </xf>
    <xf numFmtId="164" fontId="20" fillId="0" borderId="24" xfId="29" applyFont="1" applyFill="1" applyBorder="1" applyAlignment="1">
      <alignment horizontal="center" vertical="center"/>
    </xf>
    <xf numFmtId="164" fontId="20" fillId="0" borderId="24" xfId="29" applyFont="1" applyBorder="1" applyAlignment="1">
      <alignment horizontal="center" vertical="center"/>
    </xf>
    <xf numFmtId="49" fontId="19" fillId="0" borderId="92" xfId="0" applyNumberFormat="1" applyFont="1" applyBorder="1" applyAlignment="1">
      <alignment horizontal="left" vertical="justify"/>
    </xf>
    <xf numFmtId="165" fontId="19" fillId="0" borderId="92" xfId="29" applyNumberFormat="1" applyFont="1" applyBorder="1" applyAlignment="1">
      <alignment horizontal="center"/>
    </xf>
    <xf numFmtId="49" fontId="20" fillId="0" borderId="17" xfId="0" applyNumberFormat="1" applyFont="1" applyBorder="1" applyAlignment="1">
      <alignment horizontal="left" vertical="justify"/>
    </xf>
    <xf numFmtId="49" fontId="20" fillId="0" borderId="24" xfId="0" applyNumberFormat="1" applyFont="1" applyBorder="1" applyAlignment="1">
      <alignment horizontal="left" vertical="justify"/>
    </xf>
    <xf numFmtId="164" fontId="20" fillId="0" borderId="89" xfId="29" applyFont="1" applyBorder="1" applyAlignment="1"/>
    <xf numFmtId="164" fontId="20" fillId="0" borderId="90" xfId="29" applyFont="1" applyBorder="1" applyAlignment="1"/>
    <xf numFmtId="9" fontId="20" fillId="0" borderId="14" xfId="61" applyFont="1" applyBorder="1" applyAlignment="1">
      <alignment horizontal="center"/>
    </xf>
    <xf numFmtId="0" fontId="20" fillId="0" borderId="14" xfId="0" applyFont="1" applyFill="1" applyBorder="1" applyAlignment="1">
      <alignment vertical="center" wrapText="1"/>
    </xf>
    <xf numFmtId="0" fontId="20" fillId="0" borderId="27" xfId="47" applyFont="1" applyBorder="1" applyAlignment="1">
      <alignment horizontal="center"/>
    </xf>
    <xf numFmtId="0" fontId="20" fillId="0" borderId="17" xfId="47" applyFont="1" applyBorder="1" applyAlignment="1">
      <alignment wrapText="1"/>
    </xf>
    <xf numFmtId="0" fontId="20" fillId="0" borderId="14" xfId="47" applyFont="1" applyBorder="1" applyAlignment="1">
      <alignment wrapText="1"/>
    </xf>
    <xf numFmtId="4" fontId="20" fillId="0" borderId="27" xfId="47" applyNumberFormat="1" applyFont="1" applyBorder="1" applyAlignment="1"/>
    <xf numFmtId="4" fontId="20" fillId="0" borderId="17" xfId="47" applyNumberFormat="1" applyFont="1" applyBorder="1" applyAlignment="1"/>
    <xf numFmtId="0" fontId="20" fillId="0" borderId="17" xfId="47" applyFont="1" applyBorder="1" applyAlignment="1">
      <alignment horizontal="center"/>
    </xf>
    <xf numFmtId="0" fontId="20" fillId="0" borderId="120" xfId="47" applyFont="1" applyBorder="1" applyAlignment="1">
      <alignment horizontal="left"/>
    </xf>
    <xf numFmtId="0" fontId="20" fillId="0" borderId="14" xfId="47" applyFont="1" applyBorder="1" applyAlignment="1">
      <alignment horizontal="center"/>
    </xf>
    <xf numFmtId="4" fontId="20" fillId="0" borderId="14" xfId="47" applyNumberFormat="1" applyFont="1" applyBorder="1" applyAlignment="1"/>
    <xf numFmtId="164" fontId="20" fillId="0" borderId="121" xfId="29" applyFont="1" applyBorder="1" applyAlignment="1"/>
    <xf numFmtId="0" fontId="20" fillId="0" borderId="13" xfId="47" applyFont="1" applyBorder="1" applyAlignment="1">
      <alignment horizontal="left"/>
    </xf>
    <xf numFmtId="2" fontId="20" fillId="0" borderId="16" xfId="47" applyNumberFormat="1" applyFont="1" applyBorder="1" applyAlignment="1">
      <alignment horizontal="left"/>
    </xf>
    <xf numFmtId="0" fontId="20" fillId="0" borderId="12" xfId="0" applyFont="1" applyFill="1" applyBorder="1" applyAlignment="1"/>
    <xf numFmtId="2" fontId="20" fillId="0" borderId="120" xfId="47" applyNumberFormat="1" applyFont="1" applyBorder="1" applyAlignment="1">
      <alignment horizontal="left"/>
    </xf>
    <xf numFmtId="0" fontId="20" fillId="0" borderId="116" xfId="47" applyFont="1" applyBorder="1" applyAlignment="1">
      <alignment wrapText="1"/>
    </xf>
    <xf numFmtId="2" fontId="20" fillId="0" borderId="122" xfId="47" applyNumberFormat="1" applyFont="1" applyBorder="1" applyAlignment="1">
      <alignment horizontal="left"/>
    </xf>
    <xf numFmtId="2" fontId="20" fillId="0" borderId="123" xfId="47" applyNumberFormat="1" applyFont="1" applyBorder="1" applyAlignment="1">
      <alignment horizontal="left"/>
    </xf>
    <xf numFmtId="2" fontId="20" fillId="0" borderId="117" xfId="47" applyNumberFormat="1" applyFont="1" applyBorder="1" applyAlignment="1">
      <alignment horizontal="left"/>
    </xf>
    <xf numFmtId="0" fontId="20" fillId="0" borderId="124" xfId="47" applyFont="1" applyBorder="1" applyAlignment="1">
      <alignment wrapText="1"/>
    </xf>
    <xf numFmtId="0" fontId="20" fillId="0" borderId="125" xfId="47" applyFont="1" applyBorder="1" applyAlignment="1">
      <alignment wrapText="1"/>
    </xf>
    <xf numFmtId="0" fontId="20" fillId="0" borderId="46" xfId="47" applyFont="1" applyBorder="1" applyAlignment="1">
      <alignment horizontal="left"/>
    </xf>
    <xf numFmtId="0" fontId="20" fillId="0" borderId="120" xfId="47" applyFont="1" applyBorder="1" applyAlignment="1">
      <alignment wrapText="1"/>
    </xf>
    <xf numFmtId="2" fontId="20" fillId="0" borderId="13" xfId="47" applyNumberFormat="1" applyFont="1" applyBorder="1" applyAlignment="1">
      <alignment horizontal="left"/>
    </xf>
    <xf numFmtId="0" fontId="20" fillId="0" borderId="35" xfId="47" applyFont="1" applyBorder="1" applyAlignment="1">
      <alignment horizontal="left"/>
    </xf>
    <xf numFmtId="0" fontId="20" fillId="0" borderId="91" xfId="47" applyFont="1" applyBorder="1" applyAlignment="1">
      <alignment horizontal="left"/>
    </xf>
    <xf numFmtId="2" fontId="20" fillId="0" borderId="126" xfId="47" applyNumberFormat="1" applyFont="1" applyBorder="1" applyAlignment="1">
      <alignment horizontal="left"/>
    </xf>
    <xf numFmtId="164" fontId="20" fillId="0" borderId="93" xfId="29" applyFont="1" applyBorder="1" applyAlignment="1"/>
    <xf numFmtId="0" fontId="20" fillId="0" borderId="16" xfId="47" applyFont="1" applyBorder="1" applyAlignment="1"/>
    <xf numFmtId="0" fontId="20" fillId="0" borderId="35" xfId="47" applyFont="1" applyBorder="1" applyAlignment="1"/>
    <xf numFmtId="0" fontId="20" fillId="0" borderId="127" xfId="47" applyFont="1" applyBorder="1" applyAlignment="1"/>
    <xf numFmtId="0" fontId="20" fillId="0" borderId="126" xfId="47" applyFont="1" applyBorder="1" applyAlignment="1"/>
    <xf numFmtId="0" fontId="20" fillId="0" borderId="117" xfId="47" applyFont="1" applyBorder="1" applyAlignment="1"/>
    <xf numFmtId="0" fontId="20" fillId="0" borderId="26" xfId="47" applyFont="1" applyBorder="1" applyAlignment="1"/>
    <xf numFmtId="0" fontId="20" fillId="0" borderId="13" xfId="47" applyFont="1" applyBorder="1" applyAlignment="1"/>
    <xf numFmtId="4" fontId="20" fillId="0" borderId="123" xfId="47" applyNumberFormat="1" applyFont="1" applyBorder="1" applyAlignment="1"/>
    <xf numFmtId="0" fontId="20" fillId="0" borderId="121" xfId="47" applyFont="1" applyBorder="1" applyAlignment="1">
      <alignment horizontal="center"/>
    </xf>
    <xf numFmtId="4" fontId="20" fillId="0" borderId="121" xfId="47" applyNumberFormat="1" applyFont="1" applyBorder="1" applyAlignment="1"/>
    <xf numFmtId="4" fontId="20" fillId="0" borderId="120" xfId="47" applyNumberFormat="1" applyFont="1" applyBorder="1" applyAlignment="1"/>
    <xf numFmtId="164" fontId="20" fillId="0" borderId="128" xfId="29" applyFont="1" applyBorder="1" applyAlignment="1"/>
    <xf numFmtId="0" fontId="19" fillId="0" borderId="49" xfId="0" applyFont="1" applyBorder="1" applyAlignment="1">
      <alignment horizontal="left" vertical="center"/>
    </xf>
    <xf numFmtId="164" fontId="19" fillId="0" borderId="49" xfId="29" applyFont="1" applyBorder="1" applyAlignment="1"/>
    <xf numFmtId="0" fontId="19" fillId="0" borderId="0" xfId="0" applyFont="1" applyBorder="1" applyAlignment="1">
      <alignment horizontal="left" vertical="center"/>
    </xf>
    <xf numFmtId="49" fontId="20" fillId="0" borderId="49" xfId="0" applyNumberFormat="1" applyFont="1" applyBorder="1" applyAlignment="1">
      <alignment horizontal="left" vertical="justify"/>
    </xf>
    <xf numFmtId="0" fontId="19" fillId="0" borderId="49" xfId="0" applyFont="1" applyBorder="1" applyAlignment="1">
      <alignment horizontal="justify" vertical="center" wrapText="1"/>
    </xf>
    <xf numFmtId="164" fontId="19" fillId="0" borderId="0" xfId="29" applyFont="1" applyBorder="1" applyAlignment="1"/>
    <xf numFmtId="0" fontId="31" fillId="0" borderId="101" xfId="59" applyFont="1" applyBorder="1" applyAlignment="1">
      <alignment horizontal="left" vertical="center" wrapText="1"/>
    </xf>
    <xf numFmtId="164" fontId="33" fillId="0" borderId="113" xfId="60" applyFont="1" applyBorder="1" applyAlignment="1">
      <alignment horizontal="center" vertical="center" wrapText="1"/>
    </xf>
    <xf numFmtId="0" fontId="33" fillId="0" borderId="102" xfId="59" applyFont="1" applyBorder="1" applyAlignment="1">
      <alignment horizontal="left" vertical="center" wrapText="1"/>
    </xf>
    <xf numFmtId="164" fontId="33" fillId="0" borderId="104" xfId="60" applyFont="1" applyBorder="1" applyAlignment="1">
      <alignment horizontal="center" vertical="center" wrapText="1"/>
    </xf>
    <xf numFmtId="164" fontId="33" fillId="0" borderId="105" xfId="60" applyFont="1" applyBorder="1" applyAlignment="1">
      <alignment horizontal="center" vertical="center" wrapText="1"/>
    </xf>
    <xf numFmtId="0" fontId="33" fillId="0" borderId="114" xfId="59" applyFont="1" applyBorder="1" applyAlignment="1">
      <alignment horizontal="left" vertical="center" wrapText="1"/>
    </xf>
    <xf numFmtId="164" fontId="33" fillId="0" borderId="115" xfId="60" applyFont="1" applyBorder="1" applyAlignment="1">
      <alignment horizontal="center" vertical="center" wrapText="1"/>
    </xf>
    <xf numFmtId="0" fontId="20" fillId="0" borderId="24" xfId="47" applyFont="1" applyBorder="1" applyAlignment="1">
      <alignment wrapText="1"/>
    </xf>
    <xf numFmtId="4" fontId="20" fillId="0" borderId="118" xfId="47" applyNumberFormat="1" applyFont="1" applyBorder="1" applyAlignment="1"/>
    <xf numFmtId="0" fontId="33" fillId="0" borderId="106" xfId="59" applyFont="1" applyBorder="1" applyAlignment="1">
      <alignment horizontal="left" vertical="top" wrapText="1"/>
    </xf>
    <xf numFmtId="0" fontId="31" fillId="0" borderId="106" xfId="59" applyFont="1" applyBorder="1" applyAlignment="1">
      <alignment horizontal="left" vertical="top" wrapText="1"/>
    </xf>
    <xf numFmtId="164" fontId="33" fillId="0" borderId="107" xfId="60" applyFont="1" applyBorder="1" applyAlignment="1">
      <alignment horizontal="center" vertical="center" wrapText="1"/>
    </xf>
    <xf numFmtId="0" fontId="33" fillId="0" borderId="108" xfId="59" applyFont="1" applyBorder="1" applyAlignment="1">
      <alignment horizontal="left" vertical="top" wrapText="1"/>
    </xf>
    <xf numFmtId="164" fontId="33" fillId="0" borderId="109" xfId="60" applyFont="1" applyBorder="1" applyAlignment="1">
      <alignment horizontal="center" vertical="center" wrapText="1"/>
    </xf>
    <xf numFmtId="0" fontId="33" fillId="0" borderId="108" xfId="59" applyFont="1" applyBorder="1" applyAlignment="1">
      <alignment horizontal="center" vertical="top" wrapText="1"/>
    </xf>
    <xf numFmtId="0" fontId="33" fillId="0" borderId="109" xfId="59" applyFont="1" applyBorder="1" applyAlignment="1">
      <alignment horizontal="center" vertical="center" wrapText="1"/>
    </xf>
    <xf numFmtId="4" fontId="20" fillId="0" borderId="0" xfId="47" applyNumberFormat="1" applyFont="1" applyBorder="1" applyAlignment="1"/>
    <xf numFmtId="0" fontId="19" fillId="0" borderId="87" xfId="47" applyFont="1" applyBorder="1" applyAlignment="1">
      <alignment horizontal="center" vertical="center"/>
    </xf>
    <xf numFmtId="0" fontId="20" fillId="0" borderId="91" xfId="47" applyFont="1" applyBorder="1" applyAlignment="1"/>
    <xf numFmtId="0" fontId="20" fillId="0" borderId="92" xfId="47" applyFont="1" applyBorder="1" applyAlignment="1">
      <alignment wrapText="1"/>
    </xf>
    <xf numFmtId="0" fontId="20" fillId="0" borderId="92" xfId="47" applyFont="1" applyBorder="1" applyAlignment="1">
      <alignment horizontal="center"/>
    </xf>
    <xf numFmtId="0" fontId="19" fillId="0" borderId="92" xfId="47" applyFont="1" applyBorder="1" applyAlignment="1">
      <alignment horizontal="center" vertical="center"/>
    </xf>
    <xf numFmtId="4" fontId="20" fillId="0" borderId="92" xfId="47" applyNumberFormat="1" applyFont="1" applyBorder="1" applyAlignment="1"/>
    <xf numFmtId="2" fontId="20" fillId="0" borderId="103" xfId="0" applyNumberFormat="1" applyFont="1" applyBorder="1" applyAlignment="1"/>
    <xf numFmtId="0" fontId="20" fillId="0" borderId="14" xfId="0" applyFont="1" applyBorder="1" applyAlignment="1">
      <alignment wrapText="1"/>
    </xf>
    <xf numFmtId="0" fontId="20" fillId="0" borderId="14" xfId="0" applyFont="1" applyBorder="1" applyAlignment="1">
      <alignment horizontal="center"/>
    </xf>
    <xf numFmtId="4" fontId="20" fillId="0" borderId="11" xfId="0" applyNumberFormat="1" applyFont="1" applyBorder="1" applyAlignment="1"/>
    <xf numFmtId="4" fontId="20" fillId="0" borderId="14" xfId="0" applyNumberFormat="1" applyFont="1" applyBorder="1" applyAlignment="1"/>
    <xf numFmtId="0" fontId="20" fillId="0" borderId="103" xfId="0" applyFont="1" applyBorder="1" applyAlignment="1"/>
    <xf numFmtId="0" fontId="20" fillId="0" borderId="13" xfId="0" applyFont="1" applyBorder="1" applyAlignment="1"/>
    <xf numFmtId="0" fontId="20" fillId="0" borderId="23" xfId="47" applyFont="1" applyBorder="1" applyAlignment="1"/>
    <xf numFmtId="0" fontId="20" fillId="0" borderId="24" xfId="47" applyFont="1" applyBorder="1" applyAlignment="1">
      <alignment horizontal="center"/>
    </xf>
    <xf numFmtId="4" fontId="20" fillId="0" borderId="24" xfId="47" applyNumberFormat="1" applyFont="1" applyBorder="1" applyAlignment="1"/>
    <xf numFmtId="0" fontId="19" fillId="0" borderId="49" xfId="0" applyFont="1" applyFill="1" applyBorder="1" applyAlignment="1">
      <alignment horizontal="left" vertical="center"/>
    </xf>
    <xf numFmtId="0" fontId="19" fillId="0" borderId="0" xfId="0" applyFont="1" applyFill="1" applyBorder="1" applyAlignment="1">
      <alignment horizontal="left" vertical="center"/>
    </xf>
    <xf numFmtId="0" fontId="19" fillId="0" borderId="129" xfId="0" applyFont="1" applyBorder="1" applyAlignment="1">
      <alignment horizontal="justify" vertical="center" wrapText="1"/>
    </xf>
    <xf numFmtId="164" fontId="20" fillId="0" borderId="122" xfId="29" applyFont="1" applyBorder="1" applyAlignment="1"/>
    <xf numFmtId="164" fontId="20" fillId="0" borderId="17" xfId="29" applyFont="1" applyBorder="1" applyAlignment="1"/>
    <xf numFmtId="0" fontId="19" fillId="0" borderId="129" xfId="0" applyNumberFormat="1" applyFont="1" applyBorder="1" applyAlignment="1">
      <alignment horizontal="center"/>
    </xf>
    <xf numFmtId="165" fontId="19" fillId="0" borderId="129" xfId="29" applyNumberFormat="1" applyFont="1" applyBorder="1" applyAlignment="1">
      <alignment horizontal="center"/>
    </xf>
    <xf numFmtId="164" fontId="19" fillId="0" borderId="131" xfId="29" applyFont="1" applyBorder="1" applyAlignment="1">
      <alignment horizontal="center"/>
    </xf>
    <xf numFmtId="49" fontId="19" fillId="0" borderId="99" xfId="0" applyNumberFormat="1" applyFont="1" applyBorder="1" applyAlignment="1">
      <alignment horizontal="left" vertical="justify"/>
    </xf>
    <xf numFmtId="49" fontId="20" fillId="0" borderId="132" xfId="0" applyNumberFormat="1" applyFont="1" applyBorder="1" applyAlignment="1">
      <alignment horizontal="left" vertical="justify"/>
    </xf>
    <xf numFmtId="0" fontId="19" fillId="0" borderId="35" xfId="0" applyFont="1" applyBorder="1" applyAlignment="1">
      <alignment horizontal="left" vertical="center"/>
    </xf>
    <xf numFmtId="164" fontId="19" fillId="0" borderId="67" xfId="29" applyFont="1" applyBorder="1" applyAlignment="1"/>
    <xf numFmtId="0" fontId="34" fillId="0" borderId="0" xfId="0" applyFont="1" applyFill="1" applyBorder="1" applyAlignment="1"/>
    <xf numFmtId="166" fontId="20" fillId="0" borderId="14" xfId="29" applyNumberFormat="1" applyFont="1" applyBorder="1" applyAlignment="1">
      <alignment horizontal="center"/>
    </xf>
    <xf numFmtId="49" fontId="19" fillId="0" borderId="133" xfId="0" applyNumberFormat="1" applyFont="1" applyBorder="1" applyAlignment="1">
      <alignment horizontal="center" vertical="justify"/>
    </xf>
    <xf numFmtId="0" fontId="19" fillId="0" borderId="134" xfId="0" applyFont="1" applyBorder="1" applyAlignment="1">
      <alignment horizontal="justify" vertical="center" wrapText="1"/>
    </xf>
    <xf numFmtId="0" fontId="19" fillId="0" borderId="135" xfId="0" applyNumberFormat="1" applyFont="1" applyBorder="1" applyAlignment="1">
      <alignment horizontal="center"/>
    </xf>
    <xf numFmtId="165" fontId="19" fillId="0" borderId="136" xfId="29" applyNumberFormat="1" applyFont="1" applyBorder="1" applyAlignment="1">
      <alignment horizontal="center"/>
    </xf>
    <xf numFmtId="164" fontId="20" fillId="0" borderId="134" xfId="29" applyFont="1" applyBorder="1"/>
    <xf numFmtId="164" fontId="19" fillId="0" borderId="137" xfId="29" applyFont="1" applyBorder="1"/>
    <xf numFmtId="49" fontId="19" fillId="0" borderId="0" xfId="0" applyNumberFormat="1" applyFont="1" applyBorder="1" applyAlignment="1">
      <alignment horizontal="center" vertical="justify"/>
    </xf>
    <xf numFmtId="0" fontId="37" fillId="0" borderId="0" xfId="62" applyFont="1" applyAlignment="1" applyProtection="1"/>
    <xf numFmtId="0" fontId="38" fillId="0" borderId="139" xfId="62" applyFont="1" applyBorder="1" applyAlignment="1" applyProtection="1">
      <alignment horizontal="left" vertical="center"/>
    </xf>
    <xf numFmtId="0" fontId="38" fillId="0" borderId="139" xfId="62" applyFont="1" applyBorder="1" applyAlignment="1" applyProtection="1"/>
    <xf numFmtId="0" fontId="39" fillId="0" borderId="0" xfId="62" applyFont="1" applyAlignment="1" applyProtection="1"/>
    <xf numFmtId="0" fontId="38" fillId="0" borderId="139" xfId="62" applyFont="1" applyBorder="1" applyAlignment="1" applyProtection="1">
      <alignment horizontal="center" vertical="center"/>
    </xf>
    <xf numFmtId="0" fontId="37" fillId="0" borderId="139" xfId="62" applyFont="1" applyBorder="1" applyAlignment="1" applyProtection="1">
      <alignment horizontal="center" vertical="center"/>
    </xf>
    <xf numFmtId="0" fontId="37" fillId="0" borderId="139" xfId="62" applyFont="1" applyBorder="1" applyAlignment="1" applyProtection="1"/>
    <xf numFmtId="0" fontId="37" fillId="0" borderId="0" xfId="62" applyFont="1" applyBorder="1" applyAlignment="1" applyProtection="1">
      <alignment horizontal="left"/>
    </xf>
    <xf numFmtId="0" fontId="37" fillId="0" borderId="0" xfId="62" applyFont="1" applyAlignment="1" applyProtection="1">
      <alignment horizontal="center"/>
    </xf>
    <xf numFmtId="0" fontId="37" fillId="0" borderId="139" xfId="62" applyFont="1" applyBorder="1" applyAlignment="1" applyProtection="1">
      <alignment horizontal="left"/>
    </xf>
    <xf numFmtId="0" fontId="40" fillId="0" borderId="148" xfId="0" applyFont="1" applyBorder="1" applyAlignment="1">
      <alignment horizontal="justify" vertical="center" wrapText="1"/>
    </xf>
    <xf numFmtId="0" fontId="38" fillId="0" borderId="149" xfId="0" applyFont="1" applyBorder="1" applyAlignment="1">
      <alignment horizontal="justify" vertical="center" wrapText="1"/>
    </xf>
    <xf numFmtId="0" fontId="38" fillId="0" borderId="148" xfId="0" applyFont="1" applyBorder="1" applyAlignment="1">
      <alignment horizontal="justify" vertical="center" wrapText="1"/>
    </xf>
    <xf numFmtId="0" fontId="41" fillId="0" borderId="150" xfId="0" applyFont="1" applyBorder="1" applyAlignment="1">
      <alignment vertical="center" wrapText="1"/>
    </xf>
    <xf numFmtId="0" fontId="41" fillId="0" borderId="139" xfId="0" applyFont="1" applyBorder="1" applyAlignment="1">
      <alignment vertical="center" wrapText="1"/>
    </xf>
    <xf numFmtId="0" fontId="40" fillId="0" borderId="139" xfId="0" applyFont="1" applyBorder="1" applyAlignment="1">
      <alignment vertical="center"/>
    </xf>
    <xf numFmtId="0" fontId="19" fillId="0" borderId="151" xfId="0" applyFont="1" applyBorder="1" applyAlignment="1">
      <alignment horizontal="justify" vertical="center" wrapText="1"/>
    </xf>
    <xf numFmtId="0" fontId="19" fillId="0" borderId="46" xfId="0" applyFont="1" applyBorder="1" applyAlignment="1">
      <alignment horizontal="justify" vertical="center" wrapText="1"/>
    </xf>
    <xf numFmtId="164" fontId="20" fillId="0" borderId="0" xfId="29" applyFont="1" applyFill="1" applyBorder="1"/>
    <xf numFmtId="43" fontId="20" fillId="0" borderId="0" xfId="0" applyNumberFormat="1" applyFont="1" applyFill="1" applyBorder="1"/>
    <xf numFmtId="0" fontId="38" fillId="0" borderId="135" xfId="0" applyFont="1" applyBorder="1" applyAlignment="1">
      <alignment horizontal="center" vertical="center" wrapText="1"/>
    </xf>
    <xf numFmtId="0" fontId="38" fillId="0" borderId="137" xfId="0" applyFont="1" applyBorder="1" applyAlignment="1">
      <alignment horizontal="center" vertical="center" wrapText="1"/>
    </xf>
    <xf numFmtId="0" fontId="41" fillId="0" borderId="146" xfId="0" applyFont="1" applyBorder="1" applyAlignment="1">
      <alignment horizontal="center" vertical="center" wrapText="1"/>
    </xf>
    <xf numFmtId="0" fontId="41" fillId="0" borderId="147" xfId="0" applyFont="1" applyBorder="1" applyAlignment="1">
      <alignment horizontal="center" vertical="center" wrapText="1"/>
    </xf>
    <xf numFmtId="0" fontId="41" fillId="0" borderId="140" xfId="0" applyFont="1" applyBorder="1" applyAlignment="1">
      <alignment horizontal="center" vertical="center" wrapText="1"/>
    </xf>
    <xf numFmtId="0" fontId="41" fillId="0" borderId="142" xfId="0" applyFont="1" applyBorder="1" applyAlignment="1">
      <alignment horizontal="center" vertical="center" wrapText="1"/>
    </xf>
    <xf numFmtId="0" fontId="40" fillId="0" borderId="140" xfId="0" applyFont="1" applyBorder="1" applyAlignment="1">
      <alignment horizontal="center"/>
    </xf>
    <xf numFmtId="0" fontId="40" fillId="0" borderId="142" xfId="0" applyFont="1" applyBorder="1" applyAlignment="1">
      <alignment horizontal="center"/>
    </xf>
    <xf numFmtId="0" fontId="37" fillId="0" borderId="139" xfId="62" applyFont="1" applyBorder="1" applyAlignment="1" applyProtection="1">
      <alignment horizontal="left"/>
    </xf>
    <xf numFmtId="0" fontId="36" fillId="0" borderId="0" xfId="62" applyFont="1" applyAlignment="1" applyProtection="1">
      <alignment horizontal="center" vertical="center" wrapText="1"/>
    </xf>
    <xf numFmtId="0" fontId="36" fillId="0" borderId="10" xfId="62" applyFont="1" applyBorder="1" applyAlignment="1" applyProtection="1">
      <alignment horizontal="center" vertical="center" wrapText="1"/>
    </xf>
    <xf numFmtId="0" fontId="38" fillId="0" borderId="139" xfId="62" applyFont="1" applyBorder="1" applyAlignment="1" applyProtection="1">
      <alignment horizontal="left" vertical="center"/>
    </xf>
    <xf numFmtId="0" fontId="38" fillId="0" borderId="140" xfId="62" applyFont="1" applyBorder="1" applyAlignment="1" applyProtection="1">
      <alignment horizontal="center" vertical="center"/>
    </xf>
    <xf numFmtId="0" fontId="38" fillId="0" borderId="141" xfId="62" applyFont="1" applyBorder="1" applyAlignment="1" applyProtection="1">
      <alignment horizontal="center" vertical="center"/>
    </xf>
    <xf numFmtId="0" fontId="38" fillId="0" borderId="142" xfId="62" applyFont="1" applyBorder="1" applyAlignment="1" applyProtection="1">
      <alignment horizontal="center" vertical="center"/>
    </xf>
    <xf numFmtId="0" fontId="38" fillId="0" borderId="139" xfId="62" applyFont="1" applyBorder="1" applyAlignment="1" applyProtection="1">
      <alignment horizontal="center" vertical="center" wrapText="1"/>
    </xf>
    <xf numFmtId="0" fontId="38" fillId="0" borderId="139" xfId="62" applyFont="1" applyBorder="1" applyAlignment="1" applyProtection="1">
      <alignment horizontal="center" vertical="center"/>
    </xf>
    <xf numFmtId="0" fontId="38" fillId="0" borderId="140" xfId="62" applyFont="1" applyBorder="1" applyAlignment="1" applyProtection="1">
      <alignment horizontal="center"/>
    </xf>
    <xf numFmtId="0" fontId="38" fillId="0" borderId="141" xfId="62" applyFont="1" applyBorder="1" applyAlignment="1" applyProtection="1">
      <alignment horizontal="center"/>
    </xf>
    <xf numFmtId="0" fontId="38" fillId="0" borderId="142" xfId="62" applyFont="1" applyBorder="1" applyAlignment="1" applyProtection="1">
      <alignment horizontal="center"/>
    </xf>
    <xf numFmtId="0" fontId="37" fillId="0" borderId="140" xfId="62" applyFont="1" applyBorder="1" applyAlignment="1" applyProtection="1">
      <alignment horizontal="left" wrapText="1"/>
    </xf>
    <xf numFmtId="0" fontId="37" fillId="0" borderId="141" xfId="62" applyFont="1" applyBorder="1" applyAlignment="1" applyProtection="1">
      <alignment horizontal="left" wrapText="1"/>
    </xf>
    <xf numFmtId="0" fontId="37" fillId="0" borderId="142" xfId="62" applyFont="1" applyBorder="1" applyAlignment="1" applyProtection="1">
      <alignment horizontal="left" wrapText="1"/>
    </xf>
    <xf numFmtId="0" fontId="37" fillId="0" borderId="145" xfId="62" applyFont="1" applyBorder="1" applyAlignment="1" applyProtection="1">
      <alignment horizontal="left"/>
    </xf>
    <xf numFmtId="0" fontId="37" fillId="0" borderId="0" xfId="62" applyFont="1" applyAlignment="1" applyProtection="1">
      <alignment horizontal="left"/>
    </xf>
    <xf numFmtId="0" fontId="37" fillId="0" borderId="116" xfId="62" applyFont="1" applyBorder="1" applyAlignment="1" applyProtection="1">
      <alignment horizontal="left"/>
    </xf>
    <xf numFmtId="0" fontId="37" fillId="0" borderId="139" xfId="62" applyFont="1" applyBorder="1" applyAlignment="1" applyProtection="1">
      <alignment horizontal="left" wrapText="1"/>
    </xf>
    <xf numFmtId="0" fontId="37" fillId="0" borderId="146" xfId="62" applyFont="1" applyBorder="1" applyAlignment="1" applyProtection="1">
      <alignment horizontal="left"/>
    </xf>
    <xf numFmtId="0" fontId="37" fillId="0" borderId="10" xfId="62" applyFont="1" applyBorder="1" applyAlignment="1" applyProtection="1">
      <alignment horizontal="left"/>
    </xf>
    <xf numFmtId="0" fontId="37" fillId="0" borderId="147" xfId="62" applyFont="1" applyBorder="1" applyAlignment="1" applyProtection="1">
      <alignment horizontal="left"/>
    </xf>
    <xf numFmtId="0" fontId="37" fillId="0" borderId="140" xfId="62" applyFont="1" applyBorder="1" applyAlignment="1" applyProtection="1">
      <alignment horizontal="left"/>
    </xf>
    <xf numFmtId="0" fontId="37" fillId="0" borderId="141" xfId="62" applyFont="1" applyBorder="1" applyAlignment="1" applyProtection="1">
      <alignment horizontal="left"/>
    </xf>
    <xf numFmtId="0" fontId="37" fillId="0" borderId="142" xfId="62" applyFont="1" applyBorder="1" applyAlignment="1" applyProtection="1">
      <alignment horizontal="left"/>
    </xf>
    <xf numFmtId="0" fontId="37" fillId="0" borderId="143" xfId="62" applyFont="1" applyBorder="1" applyAlignment="1" applyProtection="1">
      <alignment horizontal="left"/>
    </xf>
    <xf numFmtId="0" fontId="37" fillId="0" borderId="64" xfId="62" applyFont="1" applyBorder="1" applyAlignment="1" applyProtection="1">
      <alignment horizontal="left"/>
    </xf>
    <xf numFmtId="0" fontId="37" fillId="0" borderId="144" xfId="62" applyFont="1" applyBorder="1" applyAlignment="1" applyProtection="1">
      <alignment horizontal="left"/>
    </xf>
    <xf numFmtId="0" fontId="38" fillId="0" borderId="143" xfId="62" applyFont="1" applyBorder="1" applyAlignment="1" applyProtection="1">
      <alignment horizontal="center" vertical="center"/>
    </xf>
    <xf numFmtId="0" fontId="38" fillId="0" borderId="64" xfId="62" applyFont="1" applyBorder="1" applyAlignment="1" applyProtection="1">
      <alignment horizontal="center" vertical="center"/>
    </xf>
    <xf numFmtId="0" fontId="38" fillId="0" borderId="144" xfId="62" applyFont="1" applyBorder="1" applyAlignment="1" applyProtection="1">
      <alignment horizontal="center" vertical="center"/>
    </xf>
    <xf numFmtId="0" fontId="19" fillId="0" borderId="81" xfId="0" applyFont="1" applyBorder="1" applyAlignment="1">
      <alignment horizontal="left" vertical="center"/>
    </xf>
    <xf numFmtId="0" fontId="19" fillId="0" borderId="97" xfId="0" applyFont="1" applyBorder="1" applyAlignment="1">
      <alignment horizontal="left" vertical="center"/>
    </xf>
    <xf numFmtId="0" fontId="19" fillId="0" borderId="83" xfId="0" applyFont="1" applyBorder="1" applyAlignment="1">
      <alignment horizontal="left" vertical="center"/>
    </xf>
    <xf numFmtId="0" fontId="19" fillId="0" borderId="0" xfId="0" applyFont="1" applyBorder="1" applyAlignment="1">
      <alignment horizontal="left" vertical="justify"/>
    </xf>
    <xf numFmtId="0" fontId="19" fillId="0" borderId="32" xfId="0" applyFont="1" applyBorder="1" applyAlignment="1">
      <alignment horizontal="left" vertical="center"/>
    </xf>
    <xf numFmtId="0" fontId="19" fillId="0" borderId="34" xfId="0" applyFont="1" applyBorder="1" applyAlignment="1">
      <alignment horizontal="left" vertical="center"/>
    </xf>
    <xf numFmtId="49" fontId="19" fillId="0" borderId="49" xfId="0" applyNumberFormat="1" applyFont="1" applyBorder="1" applyAlignment="1">
      <alignment horizontal="left" vertical="justify"/>
    </xf>
    <xf numFmtId="0" fontId="19" fillId="0" borderId="82" xfId="0" applyFont="1" applyBorder="1" applyAlignment="1">
      <alignment horizontal="left" vertical="center"/>
    </xf>
    <xf numFmtId="0" fontId="19" fillId="0" borderId="98" xfId="0" applyFont="1" applyBorder="1" applyAlignment="1">
      <alignment horizontal="left" vertical="center"/>
    </xf>
    <xf numFmtId="0" fontId="19" fillId="0" borderId="30" xfId="0" applyFont="1" applyBorder="1" applyAlignment="1">
      <alignment horizontal="left" vertical="center"/>
    </xf>
    <xf numFmtId="0" fontId="19" fillId="0" borderId="98" xfId="0" applyFont="1" applyFill="1" applyBorder="1" applyAlignment="1">
      <alignment horizontal="left" vertical="center"/>
    </xf>
    <xf numFmtId="0" fontId="19" fillId="0" borderId="30" xfId="0" applyFont="1" applyFill="1" applyBorder="1" applyAlignment="1">
      <alignment horizontal="left" vertical="center"/>
    </xf>
    <xf numFmtId="0" fontId="19" fillId="0" borderId="119" xfId="0" applyFont="1" applyBorder="1" applyAlignment="1">
      <alignment horizontal="left" vertical="center"/>
    </xf>
    <xf numFmtId="0" fontId="19" fillId="0" borderId="94" xfId="0" applyFont="1" applyBorder="1" applyAlignment="1">
      <alignment horizontal="left" vertical="justify"/>
    </xf>
    <xf numFmtId="0" fontId="19" fillId="0" borderId="95" xfId="0" applyFont="1" applyBorder="1" applyAlignment="1">
      <alignment horizontal="left" vertical="justify"/>
    </xf>
    <xf numFmtId="49" fontId="19" fillId="0" borderId="0" xfId="0" applyNumberFormat="1" applyFont="1" applyBorder="1" applyAlignment="1">
      <alignment horizontal="left" vertical="justify"/>
    </xf>
    <xf numFmtId="49" fontId="19" fillId="0" borderId="100" xfId="0" applyNumberFormat="1" applyFont="1" applyBorder="1" applyAlignment="1">
      <alignment horizontal="left" vertical="justify"/>
    </xf>
    <xf numFmtId="0" fontId="19" fillId="0" borderId="49" xfId="0" applyFont="1" applyBorder="1" applyAlignment="1">
      <alignment horizontal="left" vertical="justify"/>
    </xf>
    <xf numFmtId="0" fontId="19" fillId="0" borderId="33" xfId="0" applyFont="1" applyBorder="1" applyAlignment="1">
      <alignment horizontal="left" vertical="center"/>
    </xf>
    <xf numFmtId="0" fontId="19" fillId="0" borderId="130" xfId="0" applyFont="1" applyBorder="1" applyAlignment="1">
      <alignment horizontal="left" vertical="justify"/>
    </xf>
    <xf numFmtId="0" fontId="19" fillId="0" borderId="0" xfId="47" applyFont="1" applyBorder="1" applyAlignment="1">
      <alignment horizontal="left"/>
    </xf>
    <xf numFmtId="0" fontId="19" fillId="0" borderId="49" xfId="47" applyFont="1" applyBorder="1" applyAlignment="1">
      <alignment horizontal="left"/>
    </xf>
    <xf numFmtId="49" fontId="19" fillId="0" borderId="0" xfId="0" applyNumberFormat="1" applyFont="1" applyBorder="1" applyAlignment="1">
      <alignment horizontal="center" vertical="justify"/>
    </xf>
    <xf numFmtId="49" fontId="19" fillId="0" borderId="49" xfId="0" applyNumberFormat="1" applyFont="1" applyBorder="1" applyAlignment="1">
      <alignment horizontal="center" vertical="justify"/>
    </xf>
    <xf numFmtId="164" fontId="19" fillId="0" borderId="38" xfId="29" applyFont="1" applyBorder="1" applyAlignment="1">
      <alignment horizontal="right"/>
    </xf>
    <xf numFmtId="164" fontId="19" fillId="0" borderId="112" xfId="29" applyFont="1" applyBorder="1" applyAlignment="1">
      <alignment horizontal="right"/>
    </xf>
    <xf numFmtId="164" fontId="19" fillId="0" borderId="48" xfId="29" applyFont="1" applyBorder="1" applyAlignment="1">
      <alignment horizontal="center"/>
    </xf>
    <xf numFmtId="164" fontId="19" fillId="0" borderId="50" xfId="29" applyFont="1" applyBorder="1" applyAlignment="1">
      <alignment horizontal="center"/>
    </xf>
    <xf numFmtId="49" fontId="19" fillId="0" borderId="12" xfId="0" applyNumberFormat="1" applyFont="1" applyBorder="1" applyAlignment="1">
      <alignment horizontal="center" vertical="justify"/>
    </xf>
    <xf numFmtId="49" fontId="19" fillId="0" borderId="77" xfId="0" applyNumberFormat="1" applyFont="1" applyBorder="1" applyAlignment="1">
      <alignment horizontal="center" vertical="justify"/>
    </xf>
    <xf numFmtId="49" fontId="19" fillId="0" borderId="138" xfId="0" applyNumberFormat="1" applyFont="1" applyBorder="1" applyAlignment="1">
      <alignment horizontal="center" vertical="justify"/>
    </xf>
  </cellXfs>
  <cellStyles count="7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Ç¥ÁØ_kc-elec system check list" xfId="26"/>
    <cellStyle name="Calculation" xfId="27" builtinId="22" customBuiltin="1"/>
    <cellStyle name="Calculation 2" xfId="63"/>
    <cellStyle name="Check Cell" xfId="28" builtinId="23" customBuiltin="1"/>
    <cellStyle name="Check Cell 2" xfId="64"/>
    <cellStyle name="Comma" xfId="29" builtinId="3"/>
    <cellStyle name="Comma 2" xfId="46"/>
    <cellStyle name="Comma 2 2" xfId="58"/>
    <cellStyle name="Comma 3" xfId="56"/>
    <cellStyle name="Comma 3 2" xfId="74"/>
    <cellStyle name="Comma 4" xfId="60"/>
    <cellStyle name="Comma_Sheet1" xfId="30"/>
    <cellStyle name="Custom - Style8" xfId="48"/>
    <cellStyle name="Data   - Style2" xfId="49"/>
    <cellStyle name="Data   - Style2 2" xfId="69"/>
    <cellStyle name="Explanatory Text" xfId="31" builtinId="53" customBuiltin="1"/>
    <cellStyle name="Good" xfId="32" builtinId="26" customBuiltin="1"/>
    <cellStyle name="Heading 1" xfId="33" builtinId="16" customBuiltin="1"/>
    <cellStyle name="Heading 2" xfId="34" builtinId="17" customBuiltin="1"/>
    <cellStyle name="Heading 3" xfId="35" builtinId="18" customBuiltin="1"/>
    <cellStyle name="Heading 4" xfId="36" builtinId="19" customBuiltin="1"/>
    <cellStyle name="Input" xfId="37" builtinId="20" customBuiltin="1"/>
    <cellStyle name="Input 2" xfId="65"/>
    <cellStyle name="Labels - Style3" xfId="50"/>
    <cellStyle name="Labels - Style3 2" xfId="70"/>
    <cellStyle name="Linked Cell" xfId="38" builtinId="24" customBuiltin="1"/>
    <cellStyle name="Neutral" xfId="39" builtinId="28" customBuiltin="1"/>
    <cellStyle name="Normal" xfId="0" builtinId="0"/>
    <cellStyle name="Normal 2" xfId="45"/>
    <cellStyle name="Normal 2 2" xfId="57"/>
    <cellStyle name="Normal 3" xfId="47"/>
    <cellStyle name="Normal 4" xfId="59"/>
    <cellStyle name="Normal 4 2" xfId="62"/>
    <cellStyle name="Note" xfId="40" builtinId="10" customBuiltin="1"/>
    <cellStyle name="Note 2" xfId="66"/>
    <cellStyle name="Output" xfId="41" builtinId="21" customBuiltin="1"/>
    <cellStyle name="Output 2" xfId="67"/>
    <cellStyle name="Percent" xfId="61" builtinId="5"/>
    <cellStyle name="Percent 2" xfId="75"/>
    <cellStyle name="Reset  - Style7" xfId="51"/>
    <cellStyle name="Table  - Style6" xfId="52"/>
    <cellStyle name="Table  - Style6 2" xfId="71"/>
    <cellStyle name="Title" xfId="42" builtinId="15" customBuiltin="1"/>
    <cellStyle name="Title  - Style1" xfId="53"/>
    <cellStyle name="Total" xfId="43" builtinId="25" customBuiltin="1"/>
    <cellStyle name="Total 2" xfId="68"/>
    <cellStyle name="TotCol - Style5" xfId="54"/>
    <cellStyle name="TotCol - Style5 2" xfId="72"/>
    <cellStyle name="TotRow - Style4" xfId="55"/>
    <cellStyle name="TotRow - Style4 2" xfId="73"/>
    <cellStyle name="Warning Text" xfId="4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389938</xdr:colOff>
      <xdr:row>3</xdr:row>
      <xdr:rowOff>114076</xdr:rowOff>
    </xdr:from>
    <xdr:to>
      <xdr:col>2</xdr:col>
      <xdr:colOff>28372</xdr:colOff>
      <xdr:row>4</xdr:row>
      <xdr:rowOff>505866</xdr:rowOff>
    </xdr:to>
    <xdr:pic>
      <xdr:nvPicPr>
        <xdr:cNvPr id="2" name="Picture 11" descr=" ">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a:stretch>
          <a:fillRect/>
        </a:stretch>
      </xdr:blipFill>
      <xdr:spPr>
        <a:xfrm>
          <a:off x="1056688" y="714151"/>
          <a:ext cx="552834" cy="591815"/>
        </a:xfrm>
        <a:prstGeom prst="rect">
          <a:avLst/>
        </a:prstGeom>
        <a:noFill/>
        <a:ln w="9525" cap="flat" cmpd="sng">
          <a:noFill/>
          <a:prstDash val="solid"/>
          <a:miter/>
        </a:ln>
        <a:effectLst/>
      </xdr:spPr>
    </xdr:pic>
    <xdr:clientData/>
  </xdr:twoCellAnchor>
  <xdr:twoCellAnchor>
    <xdr:from>
      <xdr:col>4</xdr:col>
      <xdr:colOff>46897</xdr:colOff>
      <xdr:row>3</xdr:row>
      <xdr:rowOff>177365</xdr:rowOff>
    </xdr:from>
    <xdr:to>
      <xdr:col>5</xdr:col>
      <xdr:colOff>0</xdr:colOff>
      <xdr:row>5</xdr:row>
      <xdr:rowOff>25003</xdr:rowOff>
    </xdr:to>
    <xdr:pic>
      <xdr:nvPicPr>
        <xdr:cNvPr id="3" name="Picture 12" descr="Description: C:\Users\admin\Downloads\logo copy(1).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rcRect l="23215" r="25446"/>
        <a:stretch>
          <a:fillRect/>
        </a:stretch>
      </xdr:blipFill>
      <xdr:spPr>
        <a:xfrm>
          <a:off x="4399822" y="777440"/>
          <a:ext cx="1219928" cy="762038"/>
        </a:xfrm>
        <a:prstGeom prst="rect">
          <a:avLst/>
        </a:prstGeom>
        <a:noFill/>
        <a:ln w="9525" cap="flat" cmpd="sng">
          <a:noFill/>
          <a:prstDash val="solid"/>
          <a:miter/>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0"/>
  <sheetViews>
    <sheetView view="pageBreakPreview" topLeftCell="B35" zoomScale="120" zoomScaleNormal="100" zoomScaleSheetLayoutView="120" workbookViewId="0">
      <selection activeCell="C60" sqref="C60"/>
    </sheetView>
  </sheetViews>
  <sheetFormatPr defaultColWidth="10" defaultRowHeight="14" x14ac:dyDescent="0.3"/>
  <cols>
    <col min="1" max="1" width="10" style="322"/>
    <col min="2" max="2" width="13.7265625" style="322" bestFit="1" customWidth="1"/>
    <col min="3" max="3" width="21.7265625" style="322" customWidth="1"/>
    <col min="4" max="4" width="22.26953125" style="322" customWidth="1"/>
    <col min="5" max="5" width="19" style="322" customWidth="1"/>
    <col min="6" max="6" width="22" style="322" customWidth="1"/>
    <col min="7" max="257" width="10" style="322"/>
    <col min="258" max="258" width="14.453125" style="322" customWidth="1"/>
    <col min="259" max="259" width="19.26953125" style="322" customWidth="1"/>
    <col min="260" max="260" width="22.26953125" style="322" customWidth="1"/>
    <col min="261" max="261" width="15.54296875" style="322" customWidth="1"/>
    <col min="262" max="262" width="17.90625" style="322" customWidth="1"/>
    <col min="263" max="513" width="10" style="322"/>
    <col min="514" max="514" width="14.453125" style="322" customWidth="1"/>
    <col min="515" max="515" width="19.26953125" style="322" customWidth="1"/>
    <col min="516" max="516" width="22.26953125" style="322" customWidth="1"/>
    <col min="517" max="517" width="15.54296875" style="322" customWidth="1"/>
    <col min="518" max="518" width="17.90625" style="322" customWidth="1"/>
    <col min="519" max="769" width="10" style="322"/>
    <col min="770" max="770" width="14.453125" style="322" customWidth="1"/>
    <col min="771" max="771" width="19.26953125" style="322" customWidth="1"/>
    <col min="772" max="772" width="22.26953125" style="322" customWidth="1"/>
    <col min="773" max="773" width="15.54296875" style="322" customWidth="1"/>
    <col min="774" max="774" width="17.90625" style="322" customWidth="1"/>
    <col min="775" max="1025" width="10" style="322"/>
    <col min="1026" max="1026" width="14.453125" style="322" customWidth="1"/>
    <col min="1027" max="1027" width="19.26953125" style="322" customWidth="1"/>
    <col min="1028" max="1028" width="22.26953125" style="322" customWidth="1"/>
    <col min="1029" max="1029" width="15.54296875" style="322" customWidth="1"/>
    <col min="1030" max="1030" width="17.90625" style="322" customWidth="1"/>
    <col min="1031" max="1281" width="10" style="322"/>
    <col min="1282" max="1282" width="14.453125" style="322" customWidth="1"/>
    <col min="1283" max="1283" width="19.26953125" style="322" customWidth="1"/>
    <col min="1284" max="1284" width="22.26953125" style="322" customWidth="1"/>
    <col min="1285" max="1285" width="15.54296875" style="322" customWidth="1"/>
    <col min="1286" max="1286" width="17.90625" style="322" customWidth="1"/>
    <col min="1287" max="1537" width="10" style="322"/>
    <col min="1538" max="1538" width="14.453125" style="322" customWidth="1"/>
    <col min="1539" max="1539" width="19.26953125" style="322" customWidth="1"/>
    <col min="1540" max="1540" width="22.26953125" style="322" customWidth="1"/>
    <col min="1541" max="1541" width="15.54296875" style="322" customWidth="1"/>
    <col min="1542" max="1542" width="17.90625" style="322" customWidth="1"/>
    <col min="1543" max="1793" width="10" style="322"/>
    <col min="1794" max="1794" width="14.453125" style="322" customWidth="1"/>
    <col min="1795" max="1795" width="19.26953125" style="322" customWidth="1"/>
    <col min="1796" max="1796" width="22.26953125" style="322" customWidth="1"/>
    <col min="1797" max="1797" width="15.54296875" style="322" customWidth="1"/>
    <col min="1798" max="1798" width="17.90625" style="322" customWidth="1"/>
    <col min="1799" max="2049" width="10" style="322"/>
    <col min="2050" max="2050" width="14.453125" style="322" customWidth="1"/>
    <col min="2051" max="2051" width="19.26953125" style="322" customWidth="1"/>
    <col min="2052" max="2052" width="22.26953125" style="322" customWidth="1"/>
    <col min="2053" max="2053" width="15.54296875" style="322" customWidth="1"/>
    <col min="2054" max="2054" width="17.90625" style="322" customWidth="1"/>
    <col min="2055" max="2305" width="10" style="322"/>
    <col min="2306" max="2306" width="14.453125" style="322" customWidth="1"/>
    <col min="2307" max="2307" width="19.26953125" style="322" customWidth="1"/>
    <col min="2308" max="2308" width="22.26953125" style="322" customWidth="1"/>
    <col min="2309" max="2309" width="15.54296875" style="322" customWidth="1"/>
    <col min="2310" max="2310" width="17.90625" style="322" customWidth="1"/>
    <col min="2311" max="2561" width="10" style="322"/>
    <col min="2562" max="2562" width="14.453125" style="322" customWidth="1"/>
    <col min="2563" max="2563" width="19.26953125" style="322" customWidth="1"/>
    <col min="2564" max="2564" width="22.26953125" style="322" customWidth="1"/>
    <col min="2565" max="2565" width="15.54296875" style="322" customWidth="1"/>
    <col min="2566" max="2566" width="17.90625" style="322" customWidth="1"/>
    <col min="2567" max="2817" width="10" style="322"/>
    <col min="2818" max="2818" width="14.453125" style="322" customWidth="1"/>
    <col min="2819" max="2819" width="19.26953125" style="322" customWidth="1"/>
    <col min="2820" max="2820" width="22.26953125" style="322" customWidth="1"/>
    <col min="2821" max="2821" width="15.54296875" style="322" customWidth="1"/>
    <col min="2822" max="2822" width="17.90625" style="322" customWidth="1"/>
    <col min="2823" max="3073" width="10" style="322"/>
    <col min="3074" max="3074" width="14.453125" style="322" customWidth="1"/>
    <col min="3075" max="3075" width="19.26953125" style="322" customWidth="1"/>
    <col min="3076" max="3076" width="22.26953125" style="322" customWidth="1"/>
    <col min="3077" max="3077" width="15.54296875" style="322" customWidth="1"/>
    <col min="3078" max="3078" width="17.90625" style="322" customWidth="1"/>
    <col min="3079" max="3329" width="10" style="322"/>
    <col min="3330" max="3330" width="14.453125" style="322" customWidth="1"/>
    <col min="3331" max="3331" width="19.26953125" style="322" customWidth="1"/>
    <col min="3332" max="3332" width="22.26953125" style="322" customWidth="1"/>
    <col min="3333" max="3333" width="15.54296875" style="322" customWidth="1"/>
    <col min="3334" max="3334" width="17.90625" style="322" customWidth="1"/>
    <col min="3335" max="3585" width="10" style="322"/>
    <col min="3586" max="3586" width="14.453125" style="322" customWidth="1"/>
    <col min="3587" max="3587" width="19.26953125" style="322" customWidth="1"/>
    <col min="3588" max="3588" width="22.26953125" style="322" customWidth="1"/>
    <col min="3589" max="3589" width="15.54296875" style="322" customWidth="1"/>
    <col min="3590" max="3590" width="17.90625" style="322" customWidth="1"/>
    <col min="3591" max="3841" width="10" style="322"/>
    <col min="3842" max="3842" width="14.453125" style="322" customWidth="1"/>
    <col min="3843" max="3843" width="19.26953125" style="322" customWidth="1"/>
    <col min="3844" max="3844" width="22.26953125" style="322" customWidth="1"/>
    <col min="3845" max="3845" width="15.54296875" style="322" customWidth="1"/>
    <col min="3846" max="3846" width="17.90625" style="322" customWidth="1"/>
    <col min="3847" max="4097" width="10" style="322"/>
    <col min="4098" max="4098" width="14.453125" style="322" customWidth="1"/>
    <col min="4099" max="4099" width="19.26953125" style="322" customWidth="1"/>
    <col min="4100" max="4100" width="22.26953125" style="322" customWidth="1"/>
    <col min="4101" max="4101" width="15.54296875" style="322" customWidth="1"/>
    <col min="4102" max="4102" width="17.90625" style="322" customWidth="1"/>
    <col min="4103" max="4353" width="10" style="322"/>
    <col min="4354" max="4354" width="14.453125" style="322" customWidth="1"/>
    <col min="4355" max="4355" width="19.26953125" style="322" customWidth="1"/>
    <col min="4356" max="4356" width="22.26953125" style="322" customWidth="1"/>
    <col min="4357" max="4357" width="15.54296875" style="322" customWidth="1"/>
    <col min="4358" max="4358" width="17.90625" style="322" customWidth="1"/>
    <col min="4359" max="4609" width="10" style="322"/>
    <col min="4610" max="4610" width="14.453125" style="322" customWidth="1"/>
    <col min="4611" max="4611" width="19.26953125" style="322" customWidth="1"/>
    <col min="4612" max="4612" width="22.26953125" style="322" customWidth="1"/>
    <col min="4613" max="4613" width="15.54296875" style="322" customWidth="1"/>
    <col min="4614" max="4614" width="17.90625" style="322" customWidth="1"/>
    <col min="4615" max="4865" width="10" style="322"/>
    <col min="4866" max="4866" width="14.453125" style="322" customWidth="1"/>
    <col min="4867" max="4867" width="19.26953125" style="322" customWidth="1"/>
    <col min="4868" max="4868" width="22.26953125" style="322" customWidth="1"/>
    <col min="4869" max="4869" width="15.54296875" style="322" customWidth="1"/>
    <col min="4870" max="4870" width="17.90625" style="322" customWidth="1"/>
    <col min="4871" max="5121" width="10" style="322"/>
    <col min="5122" max="5122" width="14.453125" style="322" customWidth="1"/>
    <col min="5123" max="5123" width="19.26953125" style="322" customWidth="1"/>
    <col min="5124" max="5124" width="22.26953125" style="322" customWidth="1"/>
    <col min="5125" max="5125" width="15.54296875" style="322" customWidth="1"/>
    <col min="5126" max="5126" width="17.90625" style="322" customWidth="1"/>
    <col min="5127" max="5377" width="10" style="322"/>
    <col min="5378" max="5378" width="14.453125" style="322" customWidth="1"/>
    <col min="5379" max="5379" width="19.26953125" style="322" customWidth="1"/>
    <col min="5380" max="5380" width="22.26953125" style="322" customWidth="1"/>
    <col min="5381" max="5381" width="15.54296875" style="322" customWidth="1"/>
    <col min="5382" max="5382" width="17.90625" style="322" customWidth="1"/>
    <col min="5383" max="5633" width="10" style="322"/>
    <col min="5634" max="5634" width="14.453125" style="322" customWidth="1"/>
    <col min="5635" max="5635" width="19.26953125" style="322" customWidth="1"/>
    <col min="5636" max="5636" width="22.26953125" style="322" customWidth="1"/>
    <col min="5637" max="5637" width="15.54296875" style="322" customWidth="1"/>
    <col min="5638" max="5638" width="17.90625" style="322" customWidth="1"/>
    <col min="5639" max="5889" width="10" style="322"/>
    <col min="5890" max="5890" width="14.453125" style="322" customWidth="1"/>
    <col min="5891" max="5891" width="19.26953125" style="322" customWidth="1"/>
    <col min="5892" max="5892" width="22.26953125" style="322" customWidth="1"/>
    <col min="5893" max="5893" width="15.54296875" style="322" customWidth="1"/>
    <col min="5894" max="5894" width="17.90625" style="322" customWidth="1"/>
    <col min="5895" max="6145" width="10" style="322"/>
    <col min="6146" max="6146" width="14.453125" style="322" customWidth="1"/>
    <col min="6147" max="6147" width="19.26953125" style="322" customWidth="1"/>
    <col min="6148" max="6148" width="22.26953125" style="322" customWidth="1"/>
    <col min="6149" max="6149" width="15.54296875" style="322" customWidth="1"/>
    <col min="6150" max="6150" width="17.90625" style="322" customWidth="1"/>
    <col min="6151" max="6401" width="10" style="322"/>
    <col min="6402" max="6402" width="14.453125" style="322" customWidth="1"/>
    <col min="6403" max="6403" width="19.26953125" style="322" customWidth="1"/>
    <col min="6404" max="6404" width="22.26953125" style="322" customWidth="1"/>
    <col min="6405" max="6405" width="15.54296875" style="322" customWidth="1"/>
    <col min="6406" max="6406" width="17.90625" style="322" customWidth="1"/>
    <col min="6407" max="6657" width="10" style="322"/>
    <col min="6658" max="6658" width="14.453125" style="322" customWidth="1"/>
    <col min="6659" max="6659" width="19.26953125" style="322" customWidth="1"/>
    <col min="6660" max="6660" width="22.26953125" style="322" customWidth="1"/>
    <col min="6661" max="6661" width="15.54296875" style="322" customWidth="1"/>
    <col min="6662" max="6662" width="17.90625" style="322" customWidth="1"/>
    <col min="6663" max="6913" width="10" style="322"/>
    <col min="6914" max="6914" width="14.453125" style="322" customWidth="1"/>
    <col min="6915" max="6915" width="19.26953125" style="322" customWidth="1"/>
    <col min="6916" max="6916" width="22.26953125" style="322" customWidth="1"/>
    <col min="6917" max="6917" width="15.54296875" style="322" customWidth="1"/>
    <col min="6918" max="6918" width="17.90625" style="322" customWidth="1"/>
    <col min="6919" max="7169" width="10" style="322"/>
    <col min="7170" max="7170" width="14.453125" style="322" customWidth="1"/>
    <col min="7171" max="7171" width="19.26953125" style="322" customWidth="1"/>
    <col min="7172" max="7172" width="22.26953125" style="322" customWidth="1"/>
    <col min="7173" max="7173" width="15.54296875" style="322" customWidth="1"/>
    <col min="7174" max="7174" width="17.90625" style="322" customWidth="1"/>
    <col min="7175" max="7425" width="10" style="322"/>
    <col min="7426" max="7426" width="14.453125" style="322" customWidth="1"/>
    <col min="7427" max="7427" width="19.26953125" style="322" customWidth="1"/>
    <col min="7428" max="7428" width="22.26953125" style="322" customWidth="1"/>
    <col min="7429" max="7429" width="15.54296875" style="322" customWidth="1"/>
    <col min="7430" max="7430" width="17.90625" style="322" customWidth="1"/>
    <col min="7431" max="7681" width="10" style="322"/>
    <col min="7682" max="7682" width="14.453125" style="322" customWidth="1"/>
    <col min="7683" max="7683" width="19.26953125" style="322" customWidth="1"/>
    <col min="7684" max="7684" width="22.26953125" style="322" customWidth="1"/>
    <col min="7685" max="7685" width="15.54296875" style="322" customWidth="1"/>
    <col min="7686" max="7686" width="17.90625" style="322" customWidth="1"/>
    <col min="7687" max="7937" width="10" style="322"/>
    <col min="7938" max="7938" width="14.453125" style="322" customWidth="1"/>
    <col min="7939" max="7939" width="19.26953125" style="322" customWidth="1"/>
    <col min="7940" max="7940" width="22.26953125" style="322" customWidth="1"/>
    <col min="7941" max="7941" width="15.54296875" style="322" customWidth="1"/>
    <col min="7942" max="7942" width="17.90625" style="322" customWidth="1"/>
    <col min="7943" max="8193" width="10" style="322"/>
    <col min="8194" max="8194" width="14.453125" style="322" customWidth="1"/>
    <col min="8195" max="8195" width="19.26953125" style="322" customWidth="1"/>
    <col min="8196" max="8196" width="22.26953125" style="322" customWidth="1"/>
    <col min="8197" max="8197" width="15.54296875" style="322" customWidth="1"/>
    <col min="8198" max="8198" width="17.90625" style="322" customWidth="1"/>
    <col min="8199" max="8449" width="10" style="322"/>
    <col min="8450" max="8450" width="14.453125" style="322" customWidth="1"/>
    <col min="8451" max="8451" width="19.26953125" style="322" customWidth="1"/>
    <col min="8452" max="8452" width="22.26953125" style="322" customWidth="1"/>
    <col min="8453" max="8453" width="15.54296875" style="322" customWidth="1"/>
    <col min="8454" max="8454" width="17.90625" style="322" customWidth="1"/>
    <col min="8455" max="8705" width="10" style="322"/>
    <col min="8706" max="8706" width="14.453125" style="322" customWidth="1"/>
    <col min="8707" max="8707" width="19.26953125" style="322" customWidth="1"/>
    <col min="8708" max="8708" width="22.26953125" style="322" customWidth="1"/>
    <col min="8709" max="8709" width="15.54296875" style="322" customWidth="1"/>
    <col min="8710" max="8710" width="17.90625" style="322" customWidth="1"/>
    <col min="8711" max="8961" width="10" style="322"/>
    <col min="8962" max="8962" width="14.453125" style="322" customWidth="1"/>
    <col min="8963" max="8963" width="19.26953125" style="322" customWidth="1"/>
    <col min="8964" max="8964" width="22.26953125" style="322" customWidth="1"/>
    <col min="8965" max="8965" width="15.54296875" style="322" customWidth="1"/>
    <col min="8966" max="8966" width="17.90625" style="322" customWidth="1"/>
    <col min="8967" max="9217" width="10" style="322"/>
    <col min="9218" max="9218" width="14.453125" style="322" customWidth="1"/>
    <col min="9219" max="9219" width="19.26953125" style="322" customWidth="1"/>
    <col min="9220" max="9220" width="22.26953125" style="322" customWidth="1"/>
    <col min="9221" max="9221" width="15.54296875" style="322" customWidth="1"/>
    <col min="9222" max="9222" width="17.90625" style="322" customWidth="1"/>
    <col min="9223" max="9473" width="10" style="322"/>
    <col min="9474" max="9474" width="14.453125" style="322" customWidth="1"/>
    <col min="9475" max="9475" width="19.26953125" style="322" customWidth="1"/>
    <col min="9476" max="9476" width="22.26953125" style="322" customWidth="1"/>
    <col min="9477" max="9477" width="15.54296875" style="322" customWidth="1"/>
    <col min="9478" max="9478" width="17.90625" style="322" customWidth="1"/>
    <col min="9479" max="9729" width="10" style="322"/>
    <col min="9730" max="9730" width="14.453125" style="322" customWidth="1"/>
    <col min="9731" max="9731" width="19.26953125" style="322" customWidth="1"/>
    <col min="9732" max="9732" width="22.26953125" style="322" customWidth="1"/>
    <col min="9733" max="9733" width="15.54296875" style="322" customWidth="1"/>
    <col min="9734" max="9734" width="17.90625" style="322" customWidth="1"/>
    <col min="9735" max="9985" width="10" style="322"/>
    <col min="9986" max="9986" width="14.453125" style="322" customWidth="1"/>
    <col min="9987" max="9987" width="19.26953125" style="322" customWidth="1"/>
    <col min="9988" max="9988" width="22.26953125" style="322" customWidth="1"/>
    <col min="9989" max="9989" width="15.54296875" style="322" customWidth="1"/>
    <col min="9990" max="9990" width="17.90625" style="322" customWidth="1"/>
    <col min="9991" max="10241" width="10" style="322"/>
    <col min="10242" max="10242" width="14.453125" style="322" customWidth="1"/>
    <col min="10243" max="10243" width="19.26953125" style="322" customWidth="1"/>
    <col min="10244" max="10244" width="22.26953125" style="322" customWidth="1"/>
    <col min="10245" max="10245" width="15.54296875" style="322" customWidth="1"/>
    <col min="10246" max="10246" width="17.90625" style="322" customWidth="1"/>
    <col min="10247" max="10497" width="10" style="322"/>
    <col min="10498" max="10498" width="14.453125" style="322" customWidth="1"/>
    <col min="10499" max="10499" width="19.26953125" style="322" customWidth="1"/>
    <col min="10500" max="10500" width="22.26953125" style="322" customWidth="1"/>
    <col min="10501" max="10501" width="15.54296875" style="322" customWidth="1"/>
    <col min="10502" max="10502" width="17.90625" style="322" customWidth="1"/>
    <col min="10503" max="10753" width="10" style="322"/>
    <col min="10754" max="10754" width="14.453125" style="322" customWidth="1"/>
    <col min="10755" max="10755" width="19.26953125" style="322" customWidth="1"/>
    <col min="10756" max="10756" width="22.26953125" style="322" customWidth="1"/>
    <col min="10757" max="10757" width="15.54296875" style="322" customWidth="1"/>
    <col min="10758" max="10758" width="17.90625" style="322" customWidth="1"/>
    <col min="10759" max="11009" width="10" style="322"/>
    <col min="11010" max="11010" width="14.453125" style="322" customWidth="1"/>
    <col min="11011" max="11011" width="19.26953125" style="322" customWidth="1"/>
    <col min="11012" max="11012" width="22.26953125" style="322" customWidth="1"/>
    <col min="11013" max="11013" width="15.54296875" style="322" customWidth="1"/>
    <col min="11014" max="11014" width="17.90625" style="322" customWidth="1"/>
    <col min="11015" max="11265" width="10" style="322"/>
    <col min="11266" max="11266" width="14.453125" style="322" customWidth="1"/>
    <col min="11267" max="11267" width="19.26953125" style="322" customWidth="1"/>
    <col min="11268" max="11268" width="22.26953125" style="322" customWidth="1"/>
    <col min="11269" max="11269" width="15.54296875" style="322" customWidth="1"/>
    <col min="11270" max="11270" width="17.90625" style="322" customWidth="1"/>
    <col min="11271" max="11521" width="10" style="322"/>
    <col min="11522" max="11522" width="14.453125" style="322" customWidth="1"/>
    <col min="11523" max="11523" width="19.26953125" style="322" customWidth="1"/>
    <col min="11524" max="11524" width="22.26953125" style="322" customWidth="1"/>
    <col min="11525" max="11525" width="15.54296875" style="322" customWidth="1"/>
    <col min="11526" max="11526" width="17.90625" style="322" customWidth="1"/>
    <col min="11527" max="11777" width="10" style="322"/>
    <col min="11778" max="11778" width="14.453125" style="322" customWidth="1"/>
    <col min="11779" max="11779" width="19.26953125" style="322" customWidth="1"/>
    <col min="11780" max="11780" width="22.26953125" style="322" customWidth="1"/>
    <col min="11781" max="11781" width="15.54296875" style="322" customWidth="1"/>
    <col min="11782" max="11782" width="17.90625" style="322" customWidth="1"/>
    <col min="11783" max="12033" width="10" style="322"/>
    <col min="12034" max="12034" width="14.453125" style="322" customWidth="1"/>
    <col min="12035" max="12035" width="19.26953125" style="322" customWidth="1"/>
    <col min="12036" max="12036" width="22.26953125" style="322" customWidth="1"/>
    <col min="12037" max="12037" width="15.54296875" style="322" customWidth="1"/>
    <col min="12038" max="12038" width="17.90625" style="322" customWidth="1"/>
    <col min="12039" max="12289" width="10" style="322"/>
    <col min="12290" max="12290" width="14.453125" style="322" customWidth="1"/>
    <col min="12291" max="12291" width="19.26953125" style="322" customWidth="1"/>
    <col min="12292" max="12292" width="22.26953125" style="322" customWidth="1"/>
    <col min="12293" max="12293" width="15.54296875" style="322" customWidth="1"/>
    <col min="12294" max="12294" width="17.90625" style="322" customWidth="1"/>
    <col min="12295" max="12545" width="10" style="322"/>
    <col min="12546" max="12546" width="14.453125" style="322" customWidth="1"/>
    <col min="12547" max="12547" width="19.26953125" style="322" customWidth="1"/>
    <col min="12548" max="12548" width="22.26953125" style="322" customWidth="1"/>
    <col min="12549" max="12549" width="15.54296875" style="322" customWidth="1"/>
    <col min="12550" max="12550" width="17.90625" style="322" customWidth="1"/>
    <col min="12551" max="12801" width="10" style="322"/>
    <col min="12802" max="12802" width="14.453125" style="322" customWidth="1"/>
    <col min="12803" max="12803" width="19.26953125" style="322" customWidth="1"/>
    <col min="12804" max="12804" width="22.26953125" style="322" customWidth="1"/>
    <col min="12805" max="12805" width="15.54296875" style="322" customWidth="1"/>
    <col min="12806" max="12806" width="17.90625" style="322" customWidth="1"/>
    <col min="12807" max="13057" width="10" style="322"/>
    <col min="13058" max="13058" width="14.453125" style="322" customWidth="1"/>
    <col min="13059" max="13059" width="19.26953125" style="322" customWidth="1"/>
    <col min="13060" max="13060" width="22.26953125" style="322" customWidth="1"/>
    <col min="13061" max="13061" width="15.54296875" style="322" customWidth="1"/>
    <col min="13062" max="13062" width="17.90625" style="322" customWidth="1"/>
    <col min="13063" max="13313" width="10" style="322"/>
    <col min="13314" max="13314" width="14.453125" style="322" customWidth="1"/>
    <col min="13315" max="13315" width="19.26953125" style="322" customWidth="1"/>
    <col min="13316" max="13316" width="22.26953125" style="322" customWidth="1"/>
    <col min="13317" max="13317" width="15.54296875" style="322" customWidth="1"/>
    <col min="13318" max="13318" width="17.90625" style="322" customWidth="1"/>
    <col min="13319" max="13569" width="10" style="322"/>
    <col min="13570" max="13570" width="14.453125" style="322" customWidth="1"/>
    <col min="13571" max="13571" width="19.26953125" style="322" customWidth="1"/>
    <col min="13572" max="13572" width="22.26953125" style="322" customWidth="1"/>
    <col min="13573" max="13573" width="15.54296875" style="322" customWidth="1"/>
    <col min="13574" max="13574" width="17.90625" style="322" customWidth="1"/>
    <col min="13575" max="13825" width="10" style="322"/>
    <col min="13826" max="13826" width="14.453125" style="322" customWidth="1"/>
    <col min="13827" max="13827" width="19.26953125" style="322" customWidth="1"/>
    <col min="13828" max="13828" width="22.26953125" style="322" customWidth="1"/>
    <col min="13829" max="13829" width="15.54296875" style="322" customWidth="1"/>
    <col min="13830" max="13830" width="17.90625" style="322" customWidth="1"/>
    <col min="13831" max="14081" width="10" style="322"/>
    <col min="14082" max="14082" width="14.453125" style="322" customWidth="1"/>
    <col min="14083" max="14083" width="19.26953125" style="322" customWidth="1"/>
    <col min="14084" max="14084" width="22.26953125" style="322" customWidth="1"/>
    <col min="14085" max="14085" width="15.54296875" style="322" customWidth="1"/>
    <col min="14086" max="14086" width="17.90625" style="322" customWidth="1"/>
    <col min="14087" max="14337" width="10" style="322"/>
    <col min="14338" max="14338" width="14.453125" style="322" customWidth="1"/>
    <col min="14339" max="14339" width="19.26953125" style="322" customWidth="1"/>
    <col min="14340" max="14340" width="22.26953125" style="322" customWidth="1"/>
    <col min="14341" max="14341" width="15.54296875" style="322" customWidth="1"/>
    <col min="14342" max="14342" width="17.90625" style="322" customWidth="1"/>
    <col min="14343" max="14593" width="10" style="322"/>
    <col min="14594" max="14594" width="14.453125" style="322" customWidth="1"/>
    <col min="14595" max="14595" width="19.26953125" style="322" customWidth="1"/>
    <col min="14596" max="14596" width="22.26953125" style="322" customWidth="1"/>
    <col min="14597" max="14597" width="15.54296875" style="322" customWidth="1"/>
    <col min="14598" max="14598" width="17.90625" style="322" customWidth="1"/>
    <col min="14599" max="14849" width="10" style="322"/>
    <col min="14850" max="14850" width="14.453125" style="322" customWidth="1"/>
    <col min="14851" max="14851" width="19.26953125" style="322" customWidth="1"/>
    <col min="14852" max="14852" width="22.26953125" style="322" customWidth="1"/>
    <col min="14853" max="14853" width="15.54296875" style="322" customWidth="1"/>
    <col min="14854" max="14854" width="17.90625" style="322" customWidth="1"/>
    <col min="14855" max="15105" width="10" style="322"/>
    <col min="15106" max="15106" width="14.453125" style="322" customWidth="1"/>
    <col min="15107" max="15107" width="19.26953125" style="322" customWidth="1"/>
    <col min="15108" max="15108" width="22.26953125" style="322" customWidth="1"/>
    <col min="15109" max="15109" width="15.54296875" style="322" customWidth="1"/>
    <col min="15110" max="15110" width="17.90625" style="322" customWidth="1"/>
    <col min="15111" max="15361" width="10" style="322"/>
    <col min="15362" max="15362" width="14.453125" style="322" customWidth="1"/>
    <col min="15363" max="15363" width="19.26953125" style="322" customWidth="1"/>
    <col min="15364" max="15364" width="22.26953125" style="322" customWidth="1"/>
    <col min="15365" max="15365" width="15.54296875" style="322" customWidth="1"/>
    <col min="15366" max="15366" width="17.90625" style="322" customWidth="1"/>
    <col min="15367" max="15617" width="10" style="322"/>
    <col min="15618" max="15618" width="14.453125" style="322" customWidth="1"/>
    <col min="15619" max="15619" width="19.26953125" style="322" customWidth="1"/>
    <col min="15620" max="15620" width="22.26953125" style="322" customWidth="1"/>
    <col min="15621" max="15621" width="15.54296875" style="322" customWidth="1"/>
    <col min="15622" max="15622" width="17.90625" style="322" customWidth="1"/>
    <col min="15623" max="15873" width="10" style="322"/>
    <col min="15874" max="15874" width="14.453125" style="322" customWidth="1"/>
    <col min="15875" max="15875" width="19.26953125" style="322" customWidth="1"/>
    <col min="15876" max="15876" width="22.26953125" style="322" customWidth="1"/>
    <col min="15877" max="15877" width="15.54296875" style="322" customWidth="1"/>
    <col min="15878" max="15878" width="17.90625" style="322" customWidth="1"/>
    <col min="15879" max="16129" width="10" style="322"/>
    <col min="16130" max="16130" width="14.453125" style="322" customWidth="1"/>
    <col min="16131" max="16131" width="19.26953125" style="322" customWidth="1"/>
    <col min="16132" max="16132" width="22.26953125" style="322" customWidth="1"/>
    <col min="16133" max="16133" width="15.54296875" style="322" customWidth="1"/>
    <col min="16134" max="16134" width="17.90625" style="322" customWidth="1"/>
    <col min="16135" max="16384" width="10" style="322"/>
  </cols>
  <sheetData>
    <row r="1" spans="2:6" ht="15.75" customHeight="1" x14ac:dyDescent="0.3">
      <c r="B1" s="351" t="s">
        <v>189</v>
      </c>
      <c r="C1" s="351"/>
      <c r="D1" s="351"/>
      <c r="E1" s="351"/>
      <c r="F1" s="351"/>
    </row>
    <row r="2" spans="2:6" ht="15.75" customHeight="1" x14ac:dyDescent="0.3">
      <c r="B2" s="351"/>
      <c r="C2" s="351"/>
      <c r="D2" s="351"/>
      <c r="E2" s="351"/>
      <c r="F2" s="351"/>
    </row>
    <row r="3" spans="2:6" ht="15.75" customHeight="1" x14ac:dyDescent="0.3">
      <c r="B3" s="351"/>
      <c r="C3" s="351"/>
      <c r="D3" s="351"/>
      <c r="E3" s="351"/>
      <c r="F3" s="351"/>
    </row>
    <row r="4" spans="2:6" ht="15.75" customHeight="1" x14ac:dyDescent="0.3">
      <c r="B4" s="351"/>
      <c r="C4" s="351"/>
      <c r="D4" s="351"/>
      <c r="E4" s="351"/>
      <c r="F4" s="351"/>
    </row>
    <row r="5" spans="2:6" ht="56.25" customHeight="1" x14ac:dyDescent="0.3">
      <c r="B5" s="351"/>
      <c r="C5" s="351"/>
      <c r="D5" s="351"/>
      <c r="E5" s="351"/>
      <c r="F5" s="351"/>
    </row>
    <row r="6" spans="2:6" ht="15.75" customHeight="1" x14ac:dyDescent="0.3">
      <c r="B6" s="351" t="s">
        <v>190</v>
      </c>
      <c r="C6" s="351"/>
      <c r="D6" s="351"/>
      <c r="E6" s="351"/>
      <c r="F6" s="351"/>
    </row>
    <row r="7" spans="2:6" ht="15.75" customHeight="1" x14ac:dyDescent="0.3">
      <c r="B7" s="351"/>
      <c r="C7" s="351"/>
      <c r="D7" s="351"/>
      <c r="E7" s="351"/>
      <c r="F7" s="351"/>
    </row>
    <row r="8" spans="2:6" ht="15.75" customHeight="1" x14ac:dyDescent="0.3">
      <c r="B8" s="351"/>
      <c r="C8" s="351"/>
      <c r="D8" s="351"/>
      <c r="E8" s="351"/>
      <c r="F8" s="351"/>
    </row>
    <row r="9" spans="2:6" ht="15.75" customHeight="1" x14ac:dyDescent="0.3">
      <c r="B9" s="351"/>
      <c r="C9" s="351"/>
      <c r="D9" s="351"/>
      <c r="E9" s="351"/>
      <c r="F9" s="351"/>
    </row>
    <row r="10" spans="2:6" ht="15.75" customHeight="1" x14ac:dyDescent="0.3">
      <c r="B10" s="351"/>
      <c r="C10" s="351"/>
      <c r="D10" s="351"/>
      <c r="E10" s="351"/>
      <c r="F10" s="351"/>
    </row>
    <row r="11" spans="2:6" ht="3" customHeight="1" x14ac:dyDescent="0.3">
      <c r="B11" s="351"/>
      <c r="C11" s="351"/>
      <c r="D11" s="351"/>
      <c r="E11" s="351"/>
      <c r="F11" s="351"/>
    </row>
    <row r="12" spans="2:6" ht="9.75" hidden="1" customHeight="1" x14ac:dyDescent="0.3">
      <c r="B12" s="352"/>
      <c r="C12" s="352"/>
      <c r="D12" s="352"/>
      <c r="E12" s="352"/>
      <c r="F12" s="352"/>
    </row>
    <row r="13" spans="2:6" ht="27" customHeight="1" x14ac:dyDescent="0.3">
      <c r="B13" s="353" t="s">
        <v>191</v>
      </c>
      <c r="C13" s="353"/>
      <c r="D13" s="354" t="s">
        <v>192</v>
      </c>
      <c r="E13" s="355"/>
      <c r="F13" s="356"/>
    </row>
    <row r="14" spans="2:6" ht="15.75" customHeight="1" x14ac:dyDescent="0.3">
      <c r="B14" s="354"/>
      <c r="C14" s="355"/>
      <c r="D14" s="355"/>
      <c r="E14" s="355"/>
      <c r="F14" s="356"/>
    </row>
    <row r="15" spans="2:6" ht="27.75" customHeight="1" x14ac:dyDescent="0.3">
      <c r="B15" s="353" t="s">
        <v>193</v>
      </c>
      <c r="C15" s="353"/>
      <c r="D15" s="354" t="s">
        <v>207</v>
      </c>
      <c r="E15" s="355"/>
      <c r="F15" s="356"/>
    </row>
    <row r="16" spans="2:6" ht="42" customHeight="1" x14ac:dyDescent="0.3">
      <c r="B16" s="357" t="s">
        <v>208</v>
      </c>
      <c r="C16" s="357"/>
      <c r="D16" s="357"/>
      <c r="E16" s="357"/>
      <c r="F16" s="357"/>
    </row>
    <row r="17" spans="2:6" ht="22.5" customHeight="1" x14ac:dyDescent="0.3">
      <c r="B17" s="358" t="s">
        <v>194</v>
      </c>
      <c r="C17" s="358"/>
      <c r="D17" s="358"/>
      <c r="E17" s="358"/>
      <c r="F17" s="358"/>
    </row>
    <row r="18" spans="2:6" ht="17.5" x14ac:dyDescent="0.3">
      <c r="B18" s="354" t="s">
        <v>195</v>
      </c>
      <c r="C18" s="355"/>
      <c r="D18" s="355"/>
      <c r="E18" s="355"/>
      <c r="F18" s="356"/>
    </row>
    <row r="19" spans="2:6" s="325" customFormat="1" ht="17.5" x14ac:dyDescent="0.35">
      <c r="B19" s="323" t="s">
        <v>196</v>
      </c>
      <c r="C19" s="359" t="s">
        <v>197</v>
      </c>
      <c r="D19" s="360"/>
      <c r="E19" s="361"/>
      <c r="F19" s="324" t="s">
        <v>198</v>
      </c>
    </row>
    <row r="20" spans="2:6" s="325" customFormat="1" ht="17.5" x14ac:dyDescent="0.35">
      <c r="B20" s="326">
        <v>1</v>
      </c>
      <c r="C20" s="362" t="s">
        <v>199</v>
      </c>
      <c r="D20" s="363"/>
      <c r="E20" s="364"/>
      <c r="F20" s="324"/>
    </row>
    <row r="21" spans="2:6" x14ac:dyDescent="0.3">
      <c r="B21" s="327">
        <v>2</v>
      </c>
      <c r="C21" s="350" t="s">
        <v>200</v>
      </c>
      <c r="D21" s="350"/>
      <c r="E21" s="350"/>
      <c r="F21" s="328" t="s">
        <v>209</v>
      </c>
    </row>
    <row r="22" spans="2:6" x14ac:dyDescent="0.3">
      <c r="B22" s="327">
        <v>3</v>
      </c>
      <c r="C22" s="365" t="s">
        <v>201</v>
      </c>
      <c r="D22" s="366"/>
      <c r="E22" s="367"/>
      <c r="F22" s="328" t="s">
        <v>210</v>
      </c>
    </row>
    <row r="23" spans="2:6" ht="15" customHeight="1" x14ac:dyDescent="0.3">
      <c r="B23" s="327">
        <v>4</v>
      </c>
      <c r="C23" s="368" t="s">
        <v>202</v>
      </c>
      <c r="D23" s="368"/>
      <c r="E23" s="368"/>
      <c r="F23" s="328" t="s">
        <v>211</v>
      </c>
    </row>
    <row r="24" spans="2:6" x14ac:dyDescent="0.3">
      <c r="B24" s="327">
        <v>5</v>
      </c>
      <c r="C24" s="369" t="s">
        <v>203</v>
      </c>
      <c r="D24" s="370"/>
      <c r="E24" s="371"/>
      <c r="F24" s="328" t="s">
        <v>212</v>
      </c>
    </row>
    <row r="25" spans="2:6" x14ac:dyDescent="0.3">
      <c r="B25" s="327">
        <v>6</v>
      </c>
      <c r="C25" s="372" t="s">
        <v>231</v>
      </c>
      <c r="D25" s="373"/>
      <c r="E25" s="374"/>
      <c r="F25" s="328" t="s">
        <v>232</v>
      </c>
    </row>
    <row r="26" spans="2:6" x14ac:dyDescent="0.3">
      <c r="B26" s="327"/>
      <c r="C26" s="372"/>
      <c r="D26" s="373"/>
      <c r="E26" s="374"/>
      <c r="F26" s="328"/>
    </row>
    <row r="27" spans="2:6" x14ac:dyDescent="0.3">
      <c r="B27" s="327"/>
      <c r="C27" s="372"/>
      <c r="D27" s="373"/>
      <c r="E27" s="374"/>
      <c r="F27" s="328"/>
    </row>
    <row r="28" spans="2:6" x14ac:dyDescent="0.3">
      <c r="B28" s="327"/>
      <c r="C28" s="372"/>
      <c r="D28" s="373"/>
      <c r="E28" s="374"/>
      <c r="F28" s="328"/>
    </row>
    <row r="29" spans="2:6" x14ac:dyDescent="0.3">
      <c r="B29" s="327"/>
      <c r="C29" s="372"/>
      <c r="D29" s="373"/>
      <c r="E29" s="374"/>
      <c r="F29" s="328"/>
    </row>
    <row r="30" spans="2:6" x14ac:dyDescent="0.3">
      <c r="B30" s="327"/>
      <c r="C30" s="372"/>
      <c r="D30" s="373"/>
      <c r="E30" s="374"/>
      <c r="F30" s="328"/>
    </row>
    <row r="31" spans="2:6" x14ac:dyDescent="0.3">
      <c r="B31" s="327"/>
      <c r="C31" s="372"/>
      <c r="D31" s="373"/>
      <c r="E31" s="374"/>
      <c r="F31" s="328"/>
    </row>
    <row r="32" spans="2:6" x14ac:dyDescent="0.3">
      <c r="B32" s="327"/>
      <c r="C32" s="372"/>
      <c r="D32" s="373"/>
      <c r="E32" s="374"/>
      <c r="F32" s="328"/>
    </row>
    <row r="33" spans="2:6" x14ac:dyDescent="0.3">
      <c r="B33" s="327"/>
      <c r="C33" s="375"/>
      <c r="D33" s="376"/>
      <c r="E33" s="377"/>
      <c r="F33" s="329"/>
    </row>
    <row r="34" spans="2:6" ht="26.25" customHeight="1" x14ac:dyDescent="0.3">
      <c r="B34" s="330"/>
      <c r="C34" s="362"/>
      <c r="D34" s="363"/>
      <c r="E34" s="364"/>
      <c r="F34" s="331"/>
    </row>
    <row r="35" spans="2:6" ht="17.25" customHeight="1" thickBot="1" x14ac:dyDescent="0.35">
      <c r="B35" s="378" t="s">
        <v>204</v>
      </c>
      <c r="C35" s="379"/>
      <c r="D35" s="379"/>
      <c r="E35" s="379"/>
      <c r="F35" s="380"/>
    </row>
    <row r="36" spans="2:6" ht="18.5" thickBot="1" x14ac:dyDescent="0.35">
      <c r="B36" s="332"/>
      <c r="C36" s="333" t="s">
        <v>214</v>
      </c>
      <c r="D36" s="334" t="s">
        <v>205</v>
      </c>
      <c r="E36" s="342" t="s">
        <v>206</v>
      </c>
      <c r="F36" s="343"/>
    </row>
    <row r="37" spans="2:6" ht="18" customHeight="1" x14ac:dyDescent="0.3">
      <c r="B37" s="335" t="s">
        <v>215</v>
      </c>
      <c r="C37" s="335" t="s">
        <v>216</v>
      </c>
      <c r="D37" s="335"/>
      <c r="E37" s="344"/>
      <c r="F37" s="345"/>
    </row>
    <row r="38" spans="2:6" ht="15.5" x14ac:dyDescent="0.3">
      <c r="B38" s="336" t="s">
        <v>217</v>
      </c>
      <c r="C38" s="336" t="s">
        <v>218</v>
      </c>
      <c r="D38" s="336"/>
      <c r="E38" s="346"/>
      <c r="F38" s="347"/>
    </row>
    <row r="39" spans="2:6" ht="22.5" customHeight="1" x14ac:dyDescent="0.3">
      <c r="B39" s="336" t="s">
        <v>219</v>
      </c>
      <c r="C39" s="336" t="s">
        <v>220</v>
      </c>
      <c r="D39" s="336"/>
      <c r="E39" s="346"/>
      <c r="F39" s="347"/>
    </row>
    <row r="40" spans="2:6" ht="18" x14ac:dyDescent="0.4">
      <c r="B40" s="337" t="s">
        <v>221</v>
      </c>
      <c r="C40" s="336" t="s">
        <v>222</v>
      </c>
      <c r="D40" s="336"/>
      <c r="E40" s="348"/>
      <c r="F40" s="349"/>
    </row>
  </sheetData>
  <mergeCells count="32">
    <mergeCell ref="C33:E33"/>
    <mergeCell ref="C34:E34"/>
    <mergeCell ref="B35:F35"/>
    <mergeCell ref="C27:E27"/>
    <mergeCell ref="C28:E28"/>
    <mergeCell ref="C29:E29"/>
    <mergeCell ref="C30:E30"/>
    <mergeCell ref="C31:E31"/>
    <mergeCell ref="C32:E32"/>
    <mergeCell ref="C22:E22"/>
    <mergeCell ref="C23:E23"/>
    <mergeCell ref="C24:E24"/>
    <mergeCell ref="C25:E25"/>
    <mergeCell ref="C26:E26"/>
    <mergeCell ref="C21:E21"/>
    <mergeCell ref="B1:F5"/>
    <mergeCell ref="B6:F12"/>
    <mergeCell ref="B13:C13"/>
    <mergeCell ref="D13:F13"/>
    <mergeCell ref="B14:F14"/>
    <mergeCell ref="B15:C15"/>
    <mergeCell ref="D15:F15"/>
    <mergeCell ref="B16:F16"/>
    <mergeCell ref="B17:F17"/>
    <mergeCell ref="B18:F18"/>
    <mergeCell ref="C19:E19"/>
    <mergeCell ref="C20:E20"/>
    <mergeCell ref="E36:F36"/>
    <mergeCell ref="E37:F37"/>
    <mergeCell ref="E38:F38"/>
    <mergeCell ref="E39:F39"/>
    <mergeCell ref="E40:F40"/>
  </mergeCells>
  <pageMargins left="0.7" right="0.7" top="0.75" bottom="0.75" header="0.3" footer="0.3"/>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0"/>
  <sheetViews>
    <sheetView view="pageBreakPreview" topLeftCell="A278" zoomScale="85" zoomScaleNormal="85" zoomScaleSheetLayoutView="85" zoomScalePageLayoutView="73" workbookViewId="0">
      <selection activeCell="B278" sqref="B278"/>
    </sheetView>
  </sheetViews>
  <sheetFormatPr defaultColWidth="9.1796875" defaultRowHeight="15.5" x14ac:dyDescent="0.35"/>
  <cols>
    <col min="1" max="1" width="11.453125" style="10" customWidth="1"/>
    <col min="2" max="2" width="62.7265625" style="6" customWidth="1"/>
    <col min="3" max="3" width="13.7265625" style="2" customWidth="1"/>
    <col min="4" max="4" width="13.453125" style="3" customWidth="1"/>
    <col min="5" max="5" width="15.36328125" style="171" customWidth="1"/>
    <col min="6" max="6" width="19.7265625" style="171" customWidth="1"/>
    <col min="7" max="7" width="14.1796875" style="172" bestFit="1" customWidth="1"/>
    <col min="8" max="8" width="17.54296875" style="172" customWidth="1"/>
    <col min="9" max="16384" width="9.1796875" style="172"/>
  </cols>
  <sheetData>
    <row r="1" spans="1:7" ht="16" thickBot="1" x14ac:dyDescent="0.4">
      <c r="A1" s="400" t="s">
        <v>2</v>
      </c>
      <c r="B1" s="400"/>
      <c r="C1" s="400"/>
      <c r="D1" s="400"/>
      <c r="E1" s="304"/>
      <c r="F1" s="304"/>
    </row>
    <row r="2" spans="1:7" ht="16" thickBot="1" x14ac:dyDescent="0.4">
      <c r="A2" s="309" t="s">
        <v>3</v>
      </c>
      <c r="B2" s="303" t="s">
        <v>4</v>
      </c>
      <c r="C2" s="306" t="s">
        <v>5</v>
      </c>
      <c r="D2" s="307" t="s">
        <v>6</v>
      </c>
      <c r="E2" s="307" t="s">
        <v>7</v>
      </c>
      <c r="F2" s="308" t="s">
        <v>8</v>
      </c>
    </row>
    <row r="3" spans="1:7" x14ac:dyDescent="0.35">
      <c r="A3" s="310"/>
      <c r="B3" s="68"/>
      <c r="C3" s="69"/>
      <c r="D3" s="64"/>
      <c r="E3" s="182"/>
      <c r="F3" s="305"/>
      <c r="G3" s="172">
        <v>12350000</v>
      </c>
    </row>
    <row r="4" spans="1:7" ht="23.25" customHeight="1" x14ac:dyDescent="0.35">
      <c r="A4" s="209" t="s">
        <v>9</v>
      </c>
      <c r="B4" s="25" t="s">
        <v>57</v>
      </c>
      <c r="C4" s="31" t="s">
        <v>10</v>
      </c>
      <c r="D4" s="175">
        <v>1</v>
      </c>
      <c r="E4" s="173"/>
      <c r="F4" s="196"/>
    </row>
    <row r="5" spans="1:7" ht="23.25" customHeight="1" x14ac:dyDescent="0.35">
      <c r="A5" s="209"/>
      <c r="B5" s="25"/>
      <c r="C5" s="31"/>
      <c r="D5" s="28"/>
      <c r="E5" s="173"/>
      <c r="F5" s="196"/>
    </row>
    <row r="6" spans="1:7" s="171" customFormat="1" x14ac:dyDescent="0.35">
      <c r="A6" s="209"/>
      <c r="B6" s="25"/>
      <c r="C6" s="26"/>
      <c r="D6" s="27"/>
      <c r="E6" s="29"/>
      <c r="F6" s="196"/>
    </row>
    <row r="7" spans="1:7" x14ac:dyDescent="0.35">
      <c r="A7" s="209"/>
      <c r="B7" s="25"/>
      <c r="C7" s="31"/>
      <c r="D7" s="28"/>
      <c r="E7" s="173"/>
      <c r="F7" s="196"/>
    </row>
    <row r="8" spans="1:7" x14ac:dyDescent="0.35">
      <c r="A8" s="209"/>
      <c r="B8" s="25"/>
      <c r="C8" s="31"/>
      <c r="D8" s="221"/>
      <c r="E8" s="173"/>
      <c r="F8" s="196"/>
    </row>
    <row r="9" spans="1:7" x14ac:dyDescent="0.35">
      <c r="A9" s="209"/>
      <c r="B9" s="17"/>
      <c r="C9" s="31"/>
      <c r="D9" s="28"/>
      <c r="E9" s="173"/>
      <c r="F9" s="196"/>
    </row>
    <row r="10" spans="1:7" ht="31" x14ac:dyDescent="0.35">
      <c r="A10" s="209" t="s">
        <v>80</v>
      </c>
      <c r="B10" s="25" t="s">
        <v>230</v>
      </c>
      <c r="C10" s="26" t="s">
        <v>55</v>
      </c>
      <c r="D10" s="28">
        <v>1</v>
      </c>
      <c r="E10" s="29"/>
      <c r="F10" s="196"/>
    </row>
    <row r="11" spans="1:7" x14ac:dyDescent="0.35">
      <c r="A11" s="209"/>
      <c r="B11" s="25"/>
      <c r="C11" s="31"/>
      <c r="D11" s="28"/>
      <c r="E11" s="173"/>
      <c r="F11" s="196"/>
    </row>
    <row r="12" spans="1:7" x14ac:dyDescent="0.35">
      <c r="A12" s="209" t="s">
        <v>81</v>
      </c>
      <c r="B12" s="25" t="s">
        <v>149</v>
      </c>
      <c r="C12" s="31" t="s">
        <v>13</v>
      </c>
      <c r="D12" s="221">
        <v>0.1</v>
      </c>
      <c r="E12" s="173"/>
      <c r="F12" s="196"/>
    </row>
    <row r="13" spans="1:7" x14ac:dyDescent="0.35">
      <c r="A13" s="209"/>
      <c r="B13" s="25"/>
      <c r="C13" s="31"/>
      <c r="D13" s="221"/>
      <c r="E13" s="173"/>
      <c r="F13" s="196"/>
    </row>
    <row r="14" spans="1:7" ht="31" x14ac:dyDescent="0.35">
      <c r="A14" s="209" t="s">
        <v>82</v>
      </c>
      <c r="B14" s="242" t="s">
        <v>233</v>
      </c>
      <c r="C14" s="31" t="s">
        <v>55</v>
      </c>
      <c r="D14" s="221">
        <v>0.01</v>
      </c>
      <c r="E14" s="173"/>
      <c r="F14" s="196"/>
    </row>
    <row r="15" spans="1:7" x14ac:dyDescent="0.35">
      <c r="A15" s="209"/>
      <c r="B15" s="25"/>
      <c r="C15" s="31"/>
      <c r="D15" s="221"/>
      <c r="E15" s="173"/>
      <c r="F15" s="196"/>
    </row>
    <row r="16" spans="1:7" x14ac:dyDescent="0.35">
      <c r="A16" s="209" t="s">
        <v>83</v>
      </c>
      <c r="B16" s="25" t="s">
        <v>151</v>
      </c>
      <c r="C16" s="31" t="s">
        <v>13</v>
      </c>
      <c r="D16" s="221">
        <v>0.1</v>
      </c>
      <c r="E16" s="173"/>
      <c r="F16" s="196"/>
    </row>
    <row r="17" spans="1:6" x14ac:dyDescent="0.35">
      <c r="A17" s="209"/>
      <c r="B17" s="25"/>
      <c r="C17" s="31"/>
      <c r="D17" s="28"/>
      <c r="E17" s="173"/>
      <c r="F17" s="196"/>
    </row>
    <row r="18" spans="1:6" ht="31" x14ac:dyDescent="0.35">
      <c r="A18" s="209" t="s">
        <v>84</v>
      </c>
      <c r="B18" s="25" t="s">
        <v>224</v>
      </c>
      <c r="C18" s="26" t="s">
        <v>55</v>
      </c>
      <c r="D18" s="28">
        <v>1</v>
      </c>
      <c r="E18" s="173"/>
      <c r="F18" s="196"/>
    </row>
    <row r="19" spans="1:6" x14ac:dyDescent="0.35">
      <c r="A19" s="209"/>
      <c r="B19" s="25"/>
      <c r="C19" s="31"/>
      <c r="D19" s="28"/>
      <c r="E19" s="173"/>
      <c r="F19" s="196"/>
    </row>
    <row r="20" spans="1:6" x14ac:dyDescent="0.35">
      <c r="A20" s="209" t="s">
        <v>85</v>
      </c>
      <c r="B20" s="25" t="s">
        <v>150</v>
      </c>
      <c r="C20" s="31" t="s">
        <v>13</v>
      </c>
      <c r="D20" s="221">
        <v>0.1</v>
      </c>
      <c r="E20" s="173"/>
      <c r="F20" s="196"/>
    </row>
    <row r="21" spans="1:6" x14ac:dyDescent="0.35">
      <c r="A21" s="210"/>
      <c r="B21" s="25"/>
      <c r="C21" s="31"/>
      <c r="D21" s="28"/>
      <c r="E21" s="173"/>
      <c r="F21" s="196"/>
    </row>
    <row r="22" spans="1:6" ht="31" x14ac:dyDescent="0.35">
      <c r="A22" s="63" t="s">
        <v>227</v>
      </c>
      <c r="B22" s="25" t="s">
        <v>225</v>
      </c>
      <c r="C22" s="26" t="s">
        <v>55</v>
      </c>
      <c r="D22" s="28">
        <v>1</v>
      </c>
      <c r="E22" s="173"/>
      <c r="F22" s="196"/>
    </row>
    <row r="23" spans="1:6" x14ac:dyDescent="0.35">
      <c r="A23" s="24"/>
      <c r="B23" s="25"/>
      <c r="C23" s="31"/>
      <c r="D23" s="28"/>
      <c r="E23" s="173"/>
      <c r="F23" s="196">
        <f t="shared" ref="F23" si="0">D23*E23</f>
        <v>0</v>
      </c>
    </row>
    <row r="24" spans="1:6" x14ac:dyDescent="0.35">
      <c r="A24" s="24" t="s">
        <v>228</v>
      </c>
      <c r="B24" s="25" t="s">
        <v>151</v>
      </c>
      <c r="C24" s="31" t="s">
        <v>13</v>
      </c>
      <c r="D24" s="221">
        <v>0.1</v>
      </c>
      <c r="E24" s="173"/>
      <c r="F24" s="196">
        <f>D24*E22</f>
        <v>0</v>
      </c>
    </row>
    <row r="25" spans="1:6" x14ac:dyDescent="0.35">
      <c r="A25" s="210"/>
      <c r="B25" s="42"/>
      <c r="C25" s="211"/>
      <c r="D25" s="212"/>
      <c r="E25" s="213"/>
      <c r="F25" s="214"/>
    </row>
    <row r="26" spans="1:6" x14ac:dyDescent="0.35">
      <c r="A26" s="63" t="s">
        <v>227</v>
      </c>
      <c r="B26" s="242" t="s">
        <v>226</v>
      </c>
      <c r="C26" s="69" t="s">
        <v>55</v>
      </c>
      <c r="D26" s="64">
        <v>1</v>
      </c>
      <c r="E26" s="182"/>
      <c r="F26" s="183"/>
    </row>
    <row r="27" spans="1:6" x14ac:dyDescent="0.35">
      <c r="A27" s="24"/>
      <c r="B27" s="25"/>
      <c r="C27" s="31"/>
      <c r="D27" s="28"/>
      <c r="E27" s="173"/>
      <c r="F27" s="174"/>
    </row>
    <row r="28" spans="1:6" x14ac:dyDescent="0.35">
      <c r="A28" s="24" t="s">
        <v>228</v>
      </c>
      <c r="B28" s="25" t="s">
        <v>151</v>
      </c>
      <c r="C28" s="31"/>
      <c r="D28" s="28"/>
      <c r="E28" s="173"/>
      <c r="F28" s="174"/>
    </row>
    <row r="29" spans="1:6" x14ac:dyDescent="0.35">
      <c r="A29" s="45"/>
      <c r="B29" s="46"/>
      <c r="C29" s="47"/>
      <c r="D29" s="48"/>
      <c r="E29" s="177"/>
      <c r="F29" s="178"/>
    </row>
    <row r="30" spans="1:6" ht="16" thickBot="1" x14ac:dyDescent="0.4">
      <c r="A30" s="385" t="s">
        <v>134</v>
      </c>
      <c r="B30" s="399"/>
      <c r="C30" s="399"/>
      <c r="D30" s="399"/>
      <c r="E30" s="386"/>
      <c r="F30" s="179">
        <f>SUM(F4:F29)</f>
        <v>0</v>
      </c>
    </row>
    <row r="31" spans="1:6" ht="16.5" thickTop="1" thickBot="1" x14ac:dyDescent="0.4">
      <c r="A31" s="311"/>
      <c r="B31" s="264"/>
      <c r="C31" s="264"/>
      <c r="D31" s="264"/>
      <c r="E31" s="264"/>
      <c r="F31" s="312"/>
    </row>
    <row r="32" spans="1:6" ht="16.5" thickTop="1" thickBot="1" x14ac:dyDescent="0.4">
      <c r="A32" s="394" t="s">
        <v>14</v>
      </c>
      <c r="B32" s="395"/>
      <c r="C32" s="395"/>
      <c r="D32" s="395"/>
      <c r="E32" s="180"/>
      <c r="F32" s="181"/>
    </row>
    <row r="33" spans="1:6" ht="16" thickTop="1" x14ac:dyDescent="0.35">
      <c r="A33" s="153" t="s">
        <v>3</v>
      </c>
      <c r="B33" s="154" t="s">
        <v>4</v>
      </c>
      <c r="C33" s="155" t="s">
        <v>5</v>
      </c>
      <c r="D33" s="156" t="s">
        <v>6</v>
      </c>
      <c r="E33" s="156" t="s">
        <v>7</v>
      </c>
      <c r="F33" s="157" t="s">
        <v>8</v>
      </c>
    </row>
    <row r="34" spans="1:6" ht="46.5" x14ac:dyDescent="0.35">
      <c r="A34" s="215"/>
      <c r="B34" s="268" t="s">
        <v>184</v>
      </c>
      <c r="C34" s="269"/>
      <c r="D34" s="216"/>
      <c r="E34" s="182"/>
      <c r="F34" s="183"/>
    </row>
    <row r="35" spans="1:6" x14ac:dyDescent="0.35">
      <c r="A35" s="217" t="s">
        <v>152</v>
      </c>
      <c r="B35" s="270" t="s">
        <v>154</v>
      </c>
      <c r="C35" s="271" t="s">
        <v>155</v>
      </c>
      <c r="D35" s="35"/>
      <c r="E35" s="182"/>
      <c r="F35" s="183"/>
    </row>
    <row r="36" spans="1:6" x14ac:dyDescent="0.35">
      <c r="A36" s="217"/>
      <c r="B36" s="270"/>
      <c r="C36" s="272"/>
      <c r="D36" s="19"/>
      <c r="E36" s="182"/>
      <c r="F36" s="183"/>
    </row>
    <row r="37" spans="1:6" x14ac:dyDescent="0.35">
      <c r="A37" s="217" t="s">
        <v>153</v>
      </c>
      <c r="B37" s="270" t="s">
        <v>156</v>
      </c>
      <c r="C37" s="272" t="s">
        <v>155</v>
      </c>
      <c r="D37" s="19"/>
      <c r="E37" s="182"/>
      <c r="F37" s="183"/>
    </row>
    <row r="38" spans="1:6" ht="35.25" customHeight="1" x14ac:dyDescent="0.35">
      <c r="A38" s="217"/>
      <c r="B38" s="270"/>
      <c r="C38" s="272"/>
      <c r="D38" s="19"/>
      <c r="E38" s="182"/>
      <c r="F38" s="183"/>
    </row>
    <row r="39" spans="1:6" ht="46.5" x14ac:dyDescent="0.35">
      <c r="A39" s="217" t="s">
        <v>98</v>
      </c>
      <c r="B39" s="270" t="s">
        <v>157</v>
      </c>
      <c r="C39" s="272" t="s">
        <v>155</v>
      </c>
      <c r="D39" s="19"/>
      <c r="E39" s="182"/>
      <c r="F39" s="183"/>
    </row>
    <row r="40" spans="1:6" ht="39" customHeight="1" x14ac:dyDescent="0.35">
      <c r="A40" s="209"/>
      <c r="B40" s="270"/>
      <c r="C40" s="272"/>
      <c r="D40" s="27"/>
      <c r="E40" s="29"/>
      <c r="F40" s="30"/>
    </row>
    <row r="41" spans="1:6" ht="31" x14ac:dyDescent="0.35">
      <c r="A41" s="209" t="s">
        <v>109</v>
      </c>
      <c r="B41" s="270" t="s">
        <v>158</v>
      </c>
      <c r="C41" s="272" t="s">
        <v>10</v>
      </c>
      <c r="D41" s="27"/>
      <c r="E41" s="29"/>
      <c r="F41" s="30"/>
    </row>
    <row r="42" spans="1:6" x14ac:dyDescent="0.35">
      <c r="A42" s="209"/>
      <c r="B42" s="270"/>
      <c r="C42" s="272"/>
      <c r="D42" s="27"/>
      <c r="E42" s="29"/>
      <c r="F42" s="30"/>
    </row>
    <row r="43" spans="1:6" ht="46.5" x14ac:dyDescent="0.35">
      <c r="A43" s="209" t="s">
        <v>162</v>
      </c>
      <c r="B43" s="270" t="s">
        <v>159</v>
      </c>
      <c r="C43" s="272" t="s">
        <v>10</v>
      </c>
      <c r="D43" s="28"/>
      <c r="E43" s="173"/>
      <c r="F43" s="174"/>
    </row>
    <row r="44" spans="1:6" ht="25.5" customHeight="1" x14ac:dyDescent="0.35">
      <c r="A44" s="209"/>
      <c r="B44" s="270"/>
      <c r="C44" s="272"/>
      <c r="D44" s="28"/>
      <c r="E44" s="173"/>
      <c r="F44" s="174"/>
    </row>
    <row r="45" spans="1:6" ht="46.5" x14ac:dyDescent="0.35">
      <c r="A45" s="218" t="s">
        <v>163</v>
      </c>
      <c r="B45" s="273" t="s">
        <v>160</v>
      </c>
      <c r="C45" s="274" t="s">
        <v>161</v>
      </c>
      <c r="D45" s="44"/>
      <c r="E45" s="173"/>
      <c r="F45" s="174"/>
    </row>
    <row r="46" spans="1:6" ht="37.5" customHeight="1" x14ac:dyDescent="0.35">
      <c r="A46" s="63"/>
      <c r="B46" s="68"/>
      <c r="C46" s="69"/>
      <c r="D46" s="64"/>
      <c r="E46" s="173"/>
      <c r="F46" s="174"/>
    </row>
    <row r="47" spans="1:6" x14ac:dyDescent="0.35">
      <c r="A47" s="24"/>
      <c r="B47" s="25"/>
      <c r="C47" s="31"/>
      <c r="D47" s="28"/>
      <c r="E47" s="173"/>
      <c r="F47" s="174"/>
    </row>
    <row r="48" spans="1:6" x14ac:dyDescent="0.35">
      <c r="A48" s="24"/>
      <c r="B48" s="25"/>
      <c r="C48" s="31"/>
      <c r="D48" s="28"/>
      <c r="E48" s="173"/>
      <c r="F48" s="174"/>
    </row>
    <row r="49" spans="1:6" x14ac:dyDescent="0.35">
      <c r="A49" s="24"/>
      <c r="B49" s="25"/>
      <c r="C49" s="31"/>
      <c r="D49" s="28"/>
      <c r="E49" s="173"/>
      <c r="F49" s="174"/>
    </row>
    <row r="50" spans="1:6" x14ac:dyDescent="0.35">
      <c r="A50" s="24"/>
      <c r="B50" s="25"/>
      <c r="C50" s="31"/>
      <c r="D50" s="28"/>
      <c r="E50" s="173"/>
      <c r="F50" s="174"/>
    </row>
    <row r="51" spans="1:6" x14ac:dyDescent="0.35">
      <c r="A51" s="24"/>
      <c r="B51" s="25"/>
      <c r="C51" s="31"/>
      <c r="D51" s="28"/>
      <c r="E51" s="173"/>
      <c r="F51" s="174"/>
    </row>
    <row r="52" spans="1:6" x14ac:dyDescent="0.35">
      <c r="A52" s="24"/>
      <c r="B52" s="25"/>
      <c r="C52" s="31"/>
      <c r="D52" s="28"/>
      <c r="E52" s="173"/>
      <c r="F52" s="174"/>
    </row>
    <row r="53" spans="1:6" x14ac:dyDescent="0.35">
      <c r="A53" s="45"/>
      <c r="B53" s="53"/>
      <c r="C53" s="54"/>
      <c r="D53" s="55"/>
      <c r="E53" s="177"/>
      <c r="F53" s="178"/>
    </row>
    <row r="54" spans="1:6" ht="16" thickBot="1" x14ac:dyDescent="0.4">
      <c r="A54" s="385" t="s">
        <v>135</v>
      </c>
      <c r="B54" s="382"/>
      <c r="C54" s="382"/>
      <c r="D54" s="382"/>
      <c r="E54" s="386"/>
      <c r="F54" s="179">
        <f>SUM(F40:F42)</f>
        <v>0</v>
      </c>
    </row>
    <row r="55" spans="1:6" ht="24" customHeight="1" thickTop="1" thickBot="1" x14ac:dyDescent="0.4">
      <c r="A55" s="396" t="s">
        <v>16</v>
      </c>
      <c r="B55" s="396"/>
      <c r="C55" s="11"/>
      <c r="D55" s="5"/>
      <c r="E55" s="184"/>
    </row>
    <row r="56" spans="1:6" ht="24" customHeight="1" thickTop="1" x14ac:dyDescent="0.35">
      <c r="A56" s="36" t="s">
        <v>3</v>
      </c>
      <c r="B56" s="37" t="s">
        <v>4</v>
      </c>
      <c r="C56" s="38" t="s">
        <v>5</v>
      </c>
      <c r="D56" s="39" t="s">
        <v>6</v>
      </c>
      <c r="E56" s="39" t="s">
        <v>7</v>
      </c>
      <c r="F56" s="40" t="s">
        <v>8</v>
      </c>
    </row>
    <row r="57" spans="1:6" ht="31.5" customHeight="1" x14ac:dyDescent="0.35">
      <c r="A57" s="59"/>
      <c r="B57" s="60"/>
      <c r="C57" s="61"/>
      <c r="D57" s="62"/>
      <c r="E57" s="182"/>
      <c r="F57" s="185"/>
    </row>
    <row r="58" spans="1:6" ht="46.5" x14ac:dyDescent="0.35">
      <c r="A58" s="20"/>
      <c r="B58" s="56" t="s">
        <v>146</v>
      </c>
      <c r="C58" s="22"/>
      <c r="D58" s="23"/>
      <c r="E58" s="173"/>
      <c r="F58" s="186"/>
    </row>
    <row r="59" spans="1:6" x14ac:dyDescent="0.35">
      <c r="A59" s="20"/>
      <c r="B59" s="21"/>
      <c r="C59" s="22"/>
      <c r="D59" s="23"/>
      <c r="E59" s="173"/>
      <c r="F59" s="186"/>
    </row>
    <row r="60" spans="1:6" ht="31" x14ac:dyDescent="0.35">
      <c r="A60" s="20">
        <v>5.01</v>
      </c>
      <c r="B60" s="21" t="s">
        <v>173</v>
      </c>
      <c r="C60" s="22" t="s">
        <v>86</v>
      </c>
      <c r="D60" s="23"/>
      <c r="E60" s="173"/>
      <c r="F60" s="186"/>
    </row>
    <row r="61" spans="1:6" x14ac:dyDescent="0.35">
      <c r="A61" s="20"/>
      <c r="B61" s="21"/>
      <c r="C61" s="22"/>
      <c r="D61" s="23"/>
      <c r="E61" s="173"/>
      <c r="F61" s="186"/>
    </row>
    <row r="62" spans="1:6" ht="31" x14ac:dyDescent="0.35">
      <c r="A62" s="20">
        <v>5.0199999999999996</v>
      </c>
      <c r="B62" s="21" t="s">
        <v>174</v>
      </c>
      <c r="C62" s="22" t="s">
        <v>86</v>
      </c>
      <c r="D62" s="23">
        <v>300</v>
      </c>
      <c r="E62" s="173"/>
      <c r="F62" s="186"/>
    </row>
    <row r="63" spans="1:6" x14ac:dyDescent="0.35">
      <c r="A63" s="20"/>
      <c r="B63" s="21"/>
      <c r="C63" s="22"/>
      <c r="D63" s="23"/>
      <c r="E63" s="173"/>
      <c r="F63" s="186"/>
    </row>
    <row r="64" spans="1:6" ht="31" x14ac:dyDescent="0.35">
      <c r="A64" s="20">
        <v>5.03</v>
      </c>
      <c r="B64" s="57" t="s">
        <v>175</v>
      </c>
      <c r="C64" s="22" t="s">
        <v>86</v>
      </c>
      <c r="D64" s="23">
        <f>20*1.5*10</f>
        <v>300</v>
      </c>
      <c r="E64" s="173"/>
      <c r="F64" s="186"/>
    </row>
    <row r="65" spans="1:6" x14ac:dyDescent="0.35">
      <c r="A65" s="20"/>
      <c r="B65" s="21"/>
      <c r="C65" s="22"/>
      <c r="D65" s="23"/>
      <c r="E65" s="173"/>
      <c r="F65" s="186"/>
    </row>
    <row r="66" spans="1:6" ht="18" x14ac:dyDescent="0.35">
      <c r="A66" s="20">
        <v>5.04</v>
      </c>
      <c r="B66" s="21" t="s">
        <v>69</v>
      </c>
      <c r="C66" s="22" t="s">
        <v>86</v>
      </c>
      <c r="D66" s="23"/>
      <c r="E66" s="173"/>
      <c r="F66" s="186"/>
    </row>
    <row r="67" spans="1:6" x14ac:dyDescent="0.35">
      <c r="A67" s="20"/>
      <c r="B67" s="21"/>
      <c r="C67" s="58"/>
      <c r="D67" s="23"/>
      <c r="E67" s="173"/>
      <c r="F67" s="186"/>
    </row>
    <row r="68" spans="1:6" ht="18" x14ac:dyDescent="0.35">
      <c r="A68" s="20" t="s">
        <v>177</v>
      </c>
      <c r="B68" s="21" t="s">
        <v>176</v>
      </c>
      <c r="C68" s="22" t="s">
        <v>86</v>
      </c>
      <c r="D68" s="23"/>
      <c r="E68" s="173"/>
      <c r="F68" s="186"/>
    </row>
    <row r="69" spans="1:6" x14ac:dyDescent="0.35">
      <c r="A69" s="20"/>
      <c r="B69" s="21"/>
      <c r="C69" s="22"/>
      <c r="D69" s="23"/>
      <c r="E69" s="173"/>
      <c r="F69" s="186"/>
    </row>
    <row r="70" spans="1:6" x14ac:dyDescent="0.35">
      <c r="A70" s="20"/>
      <c r="B70" s="21"/>
      <c r="C70" s="22"/>
      <c r="D70" s="23"/>
      <c r="E70" s="173"/>
      <c r="F70" s="186"/>
    </row>
    <row r="71" spans="1:6" x14ac:dyDescent="0.35">
      <c r="A71" s="20"/>
      <c r="B71" s="21"/>
      <c r="C71" s="22"/>
      <c r="D71" s="23"/>
      <c r="E71" s="173"/>
      <c r="F71" s="186"/>
    </row>
    <row r="72" spans="1:6" x14ac:dyDescent="0.35">
      <c r="A72" s="24"/>
      <c r="B72" s="25"/>
      <c r="C72" s="31"/>
      <c r="D72" s="28"/>
      <c r="E72" s="173"/>
      <c r="F72" s="174"/>
    </row>
    <row r="73" spans="1:6" x14ac:dyDescent="0.35">
      <c r="A73" s="24"/>
      <c r="B73" s="25"/>
      <c r="C73" s="31"/>
      <c r="D73" s="28"/>
      <c r="E73" s="173"/>
      <c r="F73" s="174"/>
    </row>
    <row r="74" spans="1:6" x14ac:dyDescent="0.35">
      <c r="A74" s="45"/>
      <c r="B74" s="46"/>
      <c r="C74" s="47"/>
      <c r="D74" s="48"/>
      <c r="E74" s="177"/>
      <c r="F74" s="178"/>
    </row>
    <row r="75" spans="1:6" x14ac:dyDescent="0.35">
      <c r="A75" s="45"/>
      <c r="B75" s="46"/>
      <c r="C75" s="47"/>
      <c r="D75" s="48"/>
      <c r="E75" s="177"/>
      <c r="F75" s="178"/>
    </row>
    <row r="76" spans="1:6" x14ac:dyDescent="0.35">
      <c r="A76" s="45"/>
      <c r="B76" s="46"/>
      <c r="C76" s="47"/>
      <c r="D76" s="48"/>
      <c r="E76" s="177"/>
      <c r="F76" s="178"/>
    </row>
    <row r="77" spans="1:6" ht="16" thickBot="1" x14ac:dyDescent="0.4">
      <c r="A77" s="385" t="s">
        <v>136</v>
      </c>
      <c r="B77" s="399"/>
      <c r="C77" s="399"/>
      <c r="D77" s="399"/>
      <c r="E77" s="386"/>
      <c r="F77" s="179">
        <f>SUM(F60:F76)</f>
        <v>0</v>
      </c>
    </row>
    <row r="78" spans="1:6" ht="16" thickTop="1" x14ac:dyDescent="0.35">
      <c r="A78" s="264"/>
      <c r="B78" s="264"/>
      <c r="C78" s="264"/>
      <c r="D78" s="264"/>
      <c r="E78" s="264"/>
      <c r="F78" s="267"/>
    </row>
    <row r="79" spans="1:6" ht="16" thickBot="1" x14ac:dyDescent="0.4">
      <c r="A79" s="401" t="s">
        <v>131</v>
      </c>
      <c r="B79" s="401"/>
      <c r="C79" s="401"/>
      <c r="D79" s="401"/>
      <c r="E79" s="401"/>
      <c r="F79" s="401"/>
    </row>
    <row r="80" spans="1:6" ht="16" thickTop="1" x14ac:dyDescent="0.35">
      <c r="A80" s="158" t="s">
        <v>3</v>
      </c>
      <c r="B80" s="198" t="s">
        <v>4</v>
      </c>
      <c r="C80" s="159" t="s">
        <v>124</v>
      </c>
      <c r="D80" s="159" t="s">
        <v>6</v>
      </c>
      <c r="E80" s="159" t="s">
        <v>7</v>
      </c>
      <c r="F80" s="157" t="s">
        <v>8</v>
      </c>
    </row>
    <row r="81" spans="1:6" x14ac:dyDescent="0.35">
      <c r="A81" s="160"/>
      <c r="B81" s="199"/>
      <c r="C81" s="161"/>
      <c r="D81" s="188"/>
      <c r="E81" s="189"/>
      <c r="F81" s="219"/>
    </row>
    <row r="82" spans="1:6" ht="31" x14ac:dyDescent="0.35">
      <c r="A82" s="254">
        <v>7.01</v>
      </c>
      <c r="B82" s="244" t="s">
        <v>115</v>
      </c>
      <c r="C82" s="230" t="s">
        <v>86</v>
      </c>
      <c r="D82" s="231">
        <v>650</v>
      </c>
      <c r="E82" s="231"/>
      <c r="F82" s="232"/>
    </row>
    <row r="83" spans="1:6" ht="18" customHeight="1" x14ac:dyDescent="0.35">
      <c r="A83" s="253"/>
      <c r="B83" s="244"/>
      <c r="C83" s="230"/>
      <c r="D83" s="231"/>
      <c r="E83" s="231"/>
      <c r="F83" s="232"/>
    </row>
    <row r="84" spans="1:6" ht="31.5" customHeight="1" x14ac:dyDescent="0.35">
      <c r="A84" s="251">
        <v>7.02</v>
      </c>
      <c r="B84" s="244" t="s">
        <v>147</v>
      </c>
      <c r="C84" s="230" t="s">
        <v>86</v>
      </c>
      <c r="D84" s="231">
        <v>0</v>
      </c>
      <c r="E84" s="231"/>
      <c r="F84" s="232"/>
    </row>
    <row r="85" spans="1:6" x14ac:dyDescent="0.35">
      <c r="A85" s="255"/>
      <c r="B85" s="165"/>
      <c r="C85" s="162"/>
      <c r="D85" s="188"/>
      <c r="E85" s="188"/>
      <c r="F85" s="232"/>
    </row>
    <row r="86" spans="1:6" ht="18" x14ac:dyDescent="0.35">
      <c r="A86" s="253">
        <v>7.03</v>
      </c>
      <c r="B86" s="244" t="s">
        <v>100</v>
      </c>
      <c r="C86" s="230" t="s">
        <v>86</v>
      </c>
      <c r="D86" s="231"/>
      <c r="E86" s="231"/>
      <c r="F86" s="232"/>
    </row>
    <row r="87" spans="1:6" x14ac:dyDescent="0.35">
      <c r="A87" s="256"/>
      <c r="B87" s="165"/>
      <c r="C87" s="162"/>
      <c r="D87" s="188"/>
      <c r="E87" s="188"/>
      <c r="F87" s="232"/>
    </row>
    <row r="88" spans="1:6" ht="18" x14ac:dyDescent="0.35">
      <c r="A88" s="251">
        <v>7.04</v>
      </c>
      <c r="B88" s="244" t="s">
        <v>178</v>
      </c>
      <c r="C88" s="230" t="s">
        <v>86</v>
      </c>
      <c r="D88" s="231">
        <v>600</v>
      </c>
      <c r="E88" s="231"/>
      <c r="F88" s="232"/>
    </row>
    <row r="89" spans="1:6" x14ac:dyDescent="0.35">
      <c r="A89" s="256"/>
      <c r="B89" s="165"/>
      <c r="C89" s="162"/>
      <c r="D89" s="188"/>
      <c r="E89" s="188"/>
      <c r="F89" s="232"/>
    </row>
    <row r="90" spans="1:6" ht="27" customHeight="1" x14ac:dyDescent="0.35">
      <c r="A90" s="190">
        <v>7.05</v>
      </c>
      <c r="B90" s="225" t="s">
        <v>183</v>
      </c>
      <c r="C90" s="162" t="s">
        <v>87</v>
      </c>
      <c r="D90" s="227">
        <v>100</v>
      </c>
      <c r="E90" s="188"/>
      <c r="F90" s="232"/>
    </row>
    <row r="91" spans="1:6" x14ac:dyDescent="0.35">
      <c r="A91" s="255"/>
      <c r="B91" s="224"/>
      <c r="C91" s="162"/>
      <c r="D91" s="188"/>
      <c r="E91" s="188"/>
      <c r="F91" s="232"/>
    </row>
    <row r="92" spans="1:6" ht="31" x14ac:dyDescent="0.35">
      <c r="A92" s="256">
        <v>7.06</v>
      </c>
      <c r="B92" s="225" t="s">
        <v>116</v>
      </c>
      <c r="C92" s="230" t="s">
        <v>86</v>
      </c>
      <c r="D92" s="188">
        <v>80</v>
      </c>
      <c r="E92" s="188"/>
      <c r="F92" s="232"/>
    </row>
    <row r="93" spans="1:6" x14ac:dyDescent="0.35">
      <c r="A93" s="256"/>
      <c r="B93" s="165"/>
      <c r="C93" s="162"/>
      <c r="D93" s="188"/>
      <c r="E93" s="188"/>
      <c r="F93" s="232"/>
    </row>
    <row r="94" spans="1:6" ht="18" x14ac:dyDescent="0.35">
      <c r="A94" s="253">
        <v>7.07</v>
      </c>
      <c r="B94" s="244" t="s">
        <v>117</v>
      </c>
      <c r="C94" s="230" t="s">
        <v>86</v>
      </c>
      <c r="D94" s="231"/>
      <c r="E94" s="231"/>
      <c r="F94" s="232"/>
    </row>
    <row r="95" spans="1:6" x14ac:dyDescent="0.35">
      <c r="A95" s="256"/>
      <c r="B95" s="165"/>
      <c r="C95" s="162"/>
      <c r="D95" s="188"/>
      <c r="E95" s="188"/>
      <c r="F95" s="232"/>
    </row>
    <row r="96" spans="1:6" ht="31" x14ac:dyDescent="0.35">
      <c r="A96" s="251">
        <v>7.08</v>
      </c>
      <c r="B96" s="244" t="s">
        <v>114</v>
      </c>
      <c r="C96" s="230" t="s">
        <v>87</v>
      </c>
      <c r="D96" s="231">
        <f>40*11</f>
        <v>440</v>
      </c>
      <c r="E96" s="231"/>
      <c r="F96" s="232"/>
    </row>
    <row r="97" spans="1:8" x14ac:dyDescent="0.35">
      <c r="A97" s="256"/>
      <c r="B97" s="165"/>
      <c r="C97" s="162"/>
      <c r="D97" s="188"/>
      <c r="E97" s="188"/>
      <c r="F97" s="232"/>
    </row>
    <row r="98" spans="1:8" ht="18" x14ac:dyDescent="0.35">
      <c r="A98" s="252">
        <v>7.09</v>
      </c>
      <c r="B98" s="244" t="s">
        <v>113</v>
      </c>
      <c r="C98" s="230" t="s">
        <v>86</v>
      </c>
      <c r="D98" s="231">
        <v>80</v>
      </c>
      <c r="E98" s="231"/>
      <c r="F98" s="232"/>
    </row>
    <row r="99" spans="1:8" x14ac:dyDescent="0.35">
      <c r="A99" s="250"/>
      <c r="B99" s="165"/>
      <c r="C99" s="162"/>
      <c r="D99" s="188"/>
      <c r="E99" s="188"/>
      <c r="F99" s="232"/>
    </row>
    <row r="100" spans="1:8" ht="18" x14ac:dyDescent="0.35">
      <c r="A100" s="253">
        <v>7.1</v>
      </c>
      <c r="B100" s="244" t="s">
        <v>112</v>
      </c>
      <c r="C100" s="230" t="s">
        <v>87</v>
      </c>
      <c r="D100" s="231">
        <v>10.6431</v>
      </c>
      <c r="E100" s="231"/>
      <c r="F100" s="232"/>
    </row>
    <row r="101" spans="1:8" x14ac:dyDescent="0.35">
      <c r="A101" s="253"/>
      <c r="B101" s="244"/>
      <c r="C101" s="230"/>
      <c r="D101" s="231"/>
      <c r="E101" s="231"/>
      <c r="F101" s="232"/>
    </row>
    <row r="102" spans="1:8" x14ac:dyDescent="0.35">
      <c r="A102" s="190"/>
      <c r="B102" s="165"/>
      <c r="C102" s="162"/>
      <c r="D102" s="231"/>
      <c r="E102" s="259"/>
      <c r="F102" s="261"/>
    </row>
    <row r="103" spans="1:8" x14ac:dyDescent="0.35">
      <c r="A103" s="256"/>
      <c r="B103" s="225"/>
      <c r="C103" s="258"/>
      <c r="D103" s="257"/>
      <c r="E103" s="260"/>
      <c r="F103" s="174"/>
    </row>
    <row r="104" spans="1:8" x14ac:dyDescent="0.35">
      <c r="A104" s="190"/>
      <c r="B104" s="225"/>
      <c r="C104" s="162"/>
      <c r="D104" s="188"/>
      <c r="E104" s="188"/>
      <c r="F104" s="220"/>
    </row>
    <row r="105" spans="1:8" x14ac:dyDescent="0.35">
      <c r="A105" s="190"/>
      <c r="B105" s="165"/>
      <c r="C105" s="162"/>
      <c r="D105" s="188"/>
      <c r="E105" s="188"/>
      <c r="F105" s="220"/>
    </row>
    <row r="106" spans="1:8" ht="16" thickBot="1" x14ac:dyDescent="0.4">
      <c r="A106" s="389" t="s">
        <v>137</v>
      </c>
      <c r="B106" s="390"/>
      <c r="C106" s="390"/>
      <c r="D106" s="390"/>
      <c r="E106" s="390"/>
      <c r="F106" s="179">
        <f>SUM(F82:F105)</f>
        <v>0</v>
      </c>
      <c r="H106" s="313"/>
    </row>
    <row r="107" spans="1:8" ht="16.5" thickTop="1" thickBot="1" x14ac:dyDescent="0.4">
      <c r="A107" s="262"/>
      <c r="B107" s="262"/>
      <c r="C107" s="262"/>
      <c r="D107" s="262"/>
      <c r="E107" s="262"/>
      <c r="F107" s="263"/>
    </row>
    <row r="108" spans="1:8" ht="16.5" thickTop="1" thickBot="1" x14ac:dyDescent="0.4">
      <c r="A108" s="402" t="s">
        <v>132</v>
      </c>
      <c r="B108" s="402"/>
      <c r="C108" s="402"/>
      <c r="D108" s="402"/>
      <c r="E108" s="402"/>
      <c r="F108" s="402"/>
      <c r="H108" s="313"/>
    </row>
    <row r="109" spans="1:8" ht="16" thickTop="1" x14ac:dyDescent="0.35">
      <c r="A109" s="163" t="s">
        <v>3</v>
      </c>
      <c r="B109" s="198" t="s">
        <v>4</v>
      </c>
      <c r="C109" s="159" t="s">
        <v>124</v>
      </c>
      <c r="D109" s="159" t="s">
        <v>6</v>
      </c>
      <c r="E109" s="159" t="s">
        <v>7</v>
      </c>
      <c r="F109" s="157" t="s">
        <v>8</v>
      </c>
    </row>
    <row r="110" spans="1:8" x14ac:dyDescent="0.35">
      <c r="A110" s="247"/>
      <c r="B110" s="199"/>
      <c r="C110" s="161"/>
      <c r="D110" s="191"/>
      <c r="E110" s="187"/>
      <c r="F110" s="249"/>
    </row>
    <row r="111" spans="1:8" ht="31" x14ac:dyDescent="0.35">
      <c r="A111" s="245">
        <v>8.01</v>
      </c>
      <c r="B111" s="225" t="s">
        <v>118</v>
      </c>
      <c r="C111" s="230" t="s">
        <v>86</v>
      </c>
      <c r="D111" s="231"/>
      <c r="E111" s="231"/>
      <c r="F111" s="174"/>
    </row>
    <row r="112" spans="1:8" x14ac:dyDescent="0.35">
      <c r="A112" s="160"/>
      <c r="B112" s="165"/>
      <c r="C112" s="162"/>
      <c r="D112" s="188"/>
      <c r="E112" s="231"/>
      <c r="F112" s="220"/>
    </row>
    <row r="113" spans="1:7" ht="18" x14ac:dyDescent="0.35">
      <c r="A113" s="248">
        <v>8.02</v>
      </c>
      <c r="B113" s="244" t="s">
        <v>119</v>
      </c>
      <c r="C113" s="230" t="s">
        <v>86</v>
      </c>
      <c r="D113" s="231"/>
      <c r="E113" s="231"/>
      <c r="F113" s="232"/>
    </row>
    <row r="114" spans="1:7" x14ac:dyDescent="0.35">
      <c r="A114" s="246"/>
      <c r="B114" s="244"/>
      <c r="C114" s="230"/>
      <c r="D114" s="231"/>
      <c r="E114" s="231"/>
      <c r="F114" s="174"/>
      <c r="G114" s="235"/>
    </row>
    <row r="115" spans="1:7" x14ac:dyDescent="0.35">
      <c r="A115" s="240">
        <v>8.0299999999999994</v>
      </c>
      <c r="B115" s="242" t="s">
        <v>130</v>
      </c>
      <c r="C115" s="228"/>
      <c r="D115" s="227"/>
      <c r="E115" s="227"/>
      <c r="F115" s="220"/>
    </row>
    <row r="116" spans="1:7" ht="33.75" customHeight="1" x14ac:dyDescent="0.35">
      <c r="A116" s="233"/>
      <c r="B116" s="165" t="s">
        <v>129</v>
      </c>
      <c r="C116" s="162" t="s">
        <v>86</v>
      </c>
      <c r="D116" s="188">
        <v>300</v>
      </c>
      <c r="E116" s="188"/>
      <c r="F116" s="232"/>
    </row>
    <row r="117" spans="1:7" x14ac:dyDescent="0.35">
      <c r="A117" s="229"/>
      <c r="B117" s="225"/>
      <c r="C117" s="230"/>
      <c r="D117" s="231"/>
      <c r="E117" s="231"/>
      <c r="F117" s="174"/>
    </row>
    <row r="118" spans="1:7" ht="18" x14ac:dyDescent="0.35">
      <c r="A118" s="234">
        <v>8.0399999999999991</v>
      </c>
      <c r="B118" s="165" t="s">
        <v>120</v>
      </c>
      <c r="C118" s="162" t="s">
        <v>86</v>
      </c>
      <c r="D118" s="188"/>
      <c r="E118" s="188"/>
      <c r="F118" s="220"/>
    </row>
    <row r="119" spans="1:7" x14ac:dyDescent="0.35">
      <c r="A119" s="243"/>
      <c r="B119" s="244"/>
      <c r="C119" s="230"/>
      <c r="D119" s="231"/>
      <c r="E119" s="231"/>
      <c r="F119" s="232"/>
    </row>
    <row r="120" spans="1:7" ht="18" x14ac:dyDescent="0.35">
      <c r="A120" s="164">
        <v>8.0500000000000007</v>
      </c>
      <c r="B120" s="165" t="s">
        <v>101</v>
      </c>
      <c r="C120" s="162" t="s">
        <v>86</v>
      </c>
      <c r="D120" s="188"/>
      <c r="E120" s="188"/>
      <c r="F120" s="174"/>
    </row>
    <row r="121" spans="1:7" x14ac:dyDescent="0.35">
      <c r="A121" s="236"/>
      <c r="B121" s="225"/>
      <c r="C121" s="230"/>
      <c r="D121" s="231"/>
      <c r="E121" s="231"/>
      <c r="F121" s="220"/>
    </row>
    <row r="122" spans="1:7" ht="18" x14ac:dyDescent="0.35">
      <c r="A122" s="164">
        <v>8.06</v>
      </c>
      <c r="B122" s="165" t="s">
        <v>121</v>
      </c>
      <c r="C122" s="162" t="s">
        <v>86</v>
      </c>
      <c r="D122" s="188"/>
      <c r="E122" s="188"/>
      <c r="F122" s="232"/>
    </row>
    <row r="123" spans="1:7" x14ac:dyDescent="0.35">
      <c r="A123" s="236"/>
      <c r="B123" s="225"/>
      <c r="C123" s="230"/>
      <c r="D123" s="231"/>
      <c r="E123" s="231"/>
      <c r="F123" s="174"/>
    </row>
    <row r="124" spans="1:7" ht="18" x14ac:dyDescent="0.35">
      <c r="A124" s="234">
        <v>8.07</v>
      </c>
      <c r="B124" s="224" t="s">
        <v>122</v>
      </c>
      <c r="C124" s="228" t="s">
        <v>86</v>
      </c>
      <c r="D124" s="227"/>
      <c r="E124" s="227"/>
      <c r="F124" s="220"/>
    </row>
    <row r="125" spans="1:7" x14ac:dyDescent="0.35">
      <c r="A125" s="160"/>
      <c r="B125" s="224"/>
      <c r="C125" s="228"/>
      <c r="D125" s="227"/>
      <c r="E125" s="227"/>
      <c r="F125" s="232"/>
    </row>
    <row r="126" spans="1:7" ht="18" x14ac:dyDescent="0.35">
      <c r="A126" s="238">
        <v>8.1</v>
      </c>
      <c r="B126" s="237" t="s">
        <v>148</v>
      </c>
      <c r="C126" s="162" t="s">
        <v>86</v>
      </c>
      <c r="D126" s="188"/>
      <c r="E126" s="188"/>
      <c r="F126" s="232"/>
    </row>
    <row r="127" spans="1:7" x14ac:dyDescent="0.35">
      <c r="A127" s="240"/>
      <c r="B127" s="241"/>
      <c r="C127" s="230"/>
      <c r="D127" s="231"/>
      <c r="E127" s="231"/>
      <c r="F127" s="174"/>
    </row>
    <row r="128" spans="1:7" ht="18" x14ac:dyDescent="0.35">
      <c r="A128" s="239">
        <v>8.11</v>
      </c>
      <c r="B128" s="237" t="s">
        <v>123</v>
      </c>
      <c r="C128" s="162" t="s">
        <v>86</v>
      </c>
      <c r="D128" s="188"/>
      <c r="E128" s="188"/>
      <c r="F128" s="220"/>
    </row>
    <row r="129" spans="1:6" x14ac:dyDescent="0.35">
      <c r="A129" s="236"/>
      <c r="B129" s="225"/>
      <c r="C129" s="230"/>
      <c r="D129" s="231"/>
      <c r="E129" s="231"/>
      <c r="F129" s="232"/>
    </row>
    <row r="130" spans="1:6" x14ac:dyDescent="0.35">
      <c r="A130" s="234">
        <v>8.1199999999999992</v>
      </c>
      <c r="B130" s="224" t="s">
        <v>102</v>
      </c>
      <c r="C130" s="228"/>
      <c r="D130" s="227"/>
      <c r="E130" s="227"/>
      <c r="F130" s="174">
        <f t="shared" ref="F130" si="1">D130*E130</f>
        <v>0</v>
      </c>
    </row>
    <row r="131" spans="1:6" x14ac:dyDescent="0.35">
      <c r="A131" s="234"/>
      <c r="B131" s="224"/>
      <c r="C131" s="228"/>
      <c r="D131" s="227"/>
      <c r="E131" s="227"/>
      <c r="F131" s="220"/>
    </row>
    <row r="132" spans="1:6" x14ac:dyDescent="0.35">
      <c r="A132" s="234"/>
      <c r="B132" s="224" t="s">
        <v>103</v>
      </c>
      <c r="C132" s="228" t="s">
        <v>15</v>
      </c>
      <c r="D132" s="227"/>
      <c r="E132" s="227"/>
      <c r="F132" s="232"/>
    </row>
    <row r="133" spans="1:6" x14ac:dyDescent="0.35">
      <c r="A133" s="164"/>
      <c r="B133" s="165" t="s">
        <v>104</v>
      </c>
      <c r="C133" s="162" t="s">
        <v>15</v>
      </c>
      <c r="D133" s="188"/>
      <c r="E133" s="188"/>
      <c r="F133" s="174"/>
    </row>
    <row r="134" spans="1:6" x14ac:dyDescent="0.35">
      <c r="A134" s="236"/>
      <c r="B134" s="225" t="s">
        <v>133</v>
      </c>
      <c r="C134" s="230" t="s">
        <v>15</v>
      </c>
      <c r="D134" s="231"/>
      <c r="E134" s="231"/>
      <c r="F134" s="220"/>
    </row>
    <row r="135" spans="1:6" x14ac:dyDescent="0.35">
      <c r="A135" s="160"/>
      <c r="B135" s="165"/>
      <c r="C135" s="162"/>
      <c r="D135" s="188"/>
      <c r="E135" s="188"/>
      <c r="F135" s="232"/>
    </row>
    <row r="136" spans="1:6" ht="31" x14ac:dyDescent="0.35">
      <c r="A136" s="229">
        <v>8.1300000000000008</v>
      </c>
      <c r="B136" s="225" t="s">
        <v>179</v>
      </c>
      <c r="C136" s="230" t="s">
        <v>86</v>
      </c>
      <c r="D136" s="231">
        <v>0</v>
      </c>
      <c r="E136" s="231"/>
      <c r="F136" s="174"/>
    </row>
    <row r="137" spans="1:6" x14ac:dyDescent="0.35">
      <c r="A137" s="233"/>
      <c r="B137" s="225"/>
      <c r="C137" s="162"/>
      <c r="D137" s="188"/>
      <c r="E137" s="188"/>
      <c r="F137" s="220"/>
    </row>
    <row r="138" spans="1:6" x14ac:dyDescent="0.35">
      <c r="A138" s="233"/>
      <c r="B138" s="224"/>
      <c r="C138" s="162"/>
      <c r="D138" s="227"/>
      <c r="E138" s="188"/>
      <c r="F138" s="232">
        <f t="shared" ref="F138:F139" si="2">D138*E138</f>
        <v>0</v>
      </c>
    </row>
    <row r="139" spans="1:6" x14ac:dyDescent="0.35">
      <c r="A139" s="233"/>
      <c r="B139" s="224"/>
      <c r="C139" s="223"/>
      <c r="D139" s="188"/>
      <c r="E139" s="226"/>
      <c r="F139" s="174">
        <f t="shared" si="2"/>
        <v>0</v>
      </c>
    </row>
    <row r="140" spans="1:6" x14ac:dyDescent="0.35">
      <c r="A140" s="160"/>
      <c r="B140" s="275"/>
      <c r="C140" s="162"/>
      <c r="D140" s="276"/>
      <c r="E140" s="260"/>
      <c r="F140" s="220"/>
    </row>
    <row r="141" spans="1:6" ht="16" thickBot="1" x14ac:dyDescent="0.4">
      <c r="A141" s="389" t="s">
        <v>138</v>
      </c>
      <c r="B141" s="390"/>
      <c r="C141" s="390"/>
      <c r="D141" s="390"/>
      <c r="E141" s="393"/>
      <c r="F141" s="232">
        <f t="shared" ref="F141" si="3">D141*E141</f>
        <v>0</v>
      </c>
    </row>
    <row r="142" spans="1:6" ht="16.5" thickTop="1" thickBot="1" x14ac:dyDescent="0.4">
      <c r="A142" s="262"/>
      <c r="B142" s="262"/>
      <c r="C142" s="262"/>
      <c r="D142" s="262"/>
      <c r="E142" s="264"/>
      <c r="F142" s="267">
        <f>SUM(F111:F141)</f>
        <v>0</v>
      </c>
    </row>
    <row r="143" spans="1:6" ht="16.5" thickTop="1" thickBot="1" x14ac:dyDescent="0.4">
      <c r="A143" s="398" t="s">
        <v>17</v>
      </c>
      <c r="B143" s="398"/>
      <c r="C143" s="398"/>
      <c r="D143" s="398"/>
      <c r="E143" s="184"/>
    </row>
    <row r="144" spans="1:6" ht="16" thickTop="1" x14ac:dyDescent="0.35">
      <c r="A144" s="36" t="s">
        <v>3</v>
      </c>
      <c r="B144" s="37" t="s">
        <v>4</v>
      </c>
      <c r="C144" s="38" t="s">
        <v>5</v>
      </c>
      <c r="D144" s="39" t="s">
        <v>6</v>
      </c>
      <c r="E144" s="39" t="s">
        <v>7</v>
      </c>
      <c r="F144" s="40" t="s">
        <v>8</v>
      </c>
    </row>
    <row r="145" spans="1:6" x14ac:dyDescent="0.35">
      <c r="A145" s="32"/>
      <c r="B145" s="33"/>
      <c r="C145" s="34"/>
      <c r="D145" s="35"/>
      <c r="E145" s="182"/>
      <c r="F145" s="183"/>
    </row>
    <row r="146" spans="1:6" ht="31" x14ac:dyDescent="0.35">
      <c r="A146" s="24">
        <v>9.01</v>
      </c>
      <c r="B146" s="25" t="s">
        <v>164</v>
      </c>
      <c r="C146" s="31" t="s">
        <v>187</v>
      </c>
      <c r="D146" s="314">
        <v>0.3</v>
      </c>
      <c r="E146" s="173"/>
      <c r="F146" s="174"/>
    </row>
    <row r="147" spans="1:6" x14ac:dyDescent="0.35">
      <c r="A147" s="24"/>
      <c r="B147" s="25"/>
      <c r="C147" s="31"/>
      <c r="D147" s="28"/>
      <c r="E147" s="173"/>
      <c r="F147" s="174"/>
    </row>
    <row r="148" spans="1:6" x14ac:dyDescent="0.35">
      <c r="A148" s="24"/>
      <c r="B148" s="25"/>
      <c r="C148" s="31"/>
      <c r="D148" s="65"/>
      <c r="E148" s="173"/>
      <c r="F148" s="174"/>
    </row>
    <row r="149" spans="1:6" x14ac:dyDescent="0.35">
      <c r="A149" s="24"/>
      <c r="B149" s="25"/>
      <c r="C149" s="26"/>
      <c r="D149" s="65"/>
      <c r="E149" s="173"/>
      <c r="F149" s="174"/>
    </row>
    <row r="151" spans="1:6" x14ac:dyDescent="0.35">
      <c r="A151" s="24"/>
      <c r="B151" s="25"/>
      <c r="C151" s="31"/>
      <c r="D151" s="28"/>
      <c r="E151" s="173"/>
      <c r="F151" s="174"/>
    </row>
    <row r="152" spans="1:6" x14ac:dyDescent="0.35">
      <c r="A152" s="24"/>
      <c r="B152" s="25"/>
      <c r="C152" s="31"/>
      <c r="D152" s="28"/>
      <c r="E152" s="173"/>
      <c r="F152" s="174"/>
    </row>
    <row r="153" spans="1:6" x14ac:dyDescent="0.35">
      <c r="A153" s="45"/>
      <c r="B153" s="46"/>
      <c r="C153" s="47"/>
      <c r="D153" s="48"/>
      <c r="E153" s="177"/>
      <c r="F153" s="178"/>
    </row>
    <row r="154" spans="1:6" ht="17.25" customHeight="1" thickBot="1" x14ac:dyDescent="0.4">
      <c r="A154" s="49"/>
      <c r="B154" s="50" t="s">
        <v>139</v>
      </c>
      <c r="C154" s="51"/>
      <c r="D154" s="52"/>
      <c r="E154" s="192"/>
      <c r="F154" s="179"/>
    </row>
    <row r="155" spans="1:6" ht="16.5" thickTop="1" thickBot="1" x14ac:dyDescent="0.4">
      <c r="A155" s="265"/>
      <c r="B155" s="266"/>
      <c r="C155" s="4"/>
      <c r="D155" s="5"/>
      <c r="E155" s="184"/>
      <c r="F155" s="267"/>
    </row>
    <row r="156" spans="1:6" ht="16.5" thickTop="1" thickBot="1" x14ac:dyDescent="0.4">
      <c r="A156" s="398" t="s">
        <v>170</v>
      </c>
      <c r="B156" s="398"/>
      <c r="C156" s="4"/>
      <c r="D156" s="5"/>
      <c r="E156" s="184"/>
    </row>
    <row r="157" spans="1:6" ht="16" thickTop="1" x14ac:dyDescent="0.35">
      <c r="A157" s="36" t="s">
        <v>3</v>
      </c>
      <c r="B157" s="37" t="s">
        <v>4</v>
      </c>
      <c r="C157" s="38" t="s">
        <v>5</v>
      </c>
      <c r="D157" s="39" t="s">
        <v>6</v>
      </c>
      <c r="E157" s="39" t="s">
        <v>7</v>
      </c>
      <c r="F157" s="40" t="s">
        <v>8</v>
      </c>
    </row>
    <row r="158" spans="1:6" x14ac:dyDescent="0.35">
      <c r="A158" s="32"/>
      <c r="B158" s="33"/>
      <c r="C158" s="34"/>
      <c r="D158" s="35"/>
      <c r="E158" s="182"/>
      <c r="F158" s="183"/>
    </row>
    <row r="159" spans="1:6" x14ac:dyDescent="0.35">
      <c r="A159" s="24"/>
      <c r="B159" s="25"/>
      <c r="C159" s="31"/>
      <c r="D159" s="28"/>
      <c r="E159" s="173"/>
      <c r="F159" s="174"/>
    </row>
    <row r="160" spans="1:6" ht="46.5" x14ac:dyDescent="0.35">
      <c r="A160" s="277"/>
      <c r="B160" s="278" t="s">
        <v>165</v>
      </c>
      <c r="C160" s="279"/>
      <c r="D160" s="28"/>
      <c r="E160" s="173"/>
      <c r="F160" s="174"/>
    </row>
    <row r="161" spans="1:6" x14ac:dyDescent="0.35">
      <c r="A161" s="280"/>
      <c r="B161" s="280"/>
      <c r="C161" s="281"/>
      <c r="D161" s="28"/>
      <c r="E161" s="173"/>
      <c r="F161" s="174"/>
    </row>
    <row r="162" spans="1:6" ht="31" x14ac:dyDescent="0.35">
      <c r="A162" s="282">
        <v>10.01</v>
      </c>
      <c r="B162" s="280" t="s">
        <v>166</v>
      </c>
      <c r="C162" s="283" t="s">
        <v>155</v>
      </c>
      <c r="D162" s="65">
        <v>0</v>
      </c>
      <c r="E162" s="173"/>
      <c r="F162" s="174"/>
    </row>
    <row r="163" spans="1:6" x14ac:dyDescent="0.35">
      <c r="A163" s="282"/>
      <c r="B163" s="280"/>
      <c r="C163" s="283"/>
      <c r="D163" s="28"/>
      <c r="E163" s="173"/>
      <c r="F163" s="174"/>
    </row>
    <row r="164" spans="1:6" ht="31" x14ac:dyDescent="0.35">
      <c r="A164" s="282">
        <v>10.02</v>
      </c>
      <c r="B164" s="280" t="s">
        <v>167</v>
      </c>
      <c r="C164" s="283" t="s">
        <v>155</v>
      </c>
      <c r="D164" s="65"/>
      <c r="E164" s="173"/>
      <c r="F164" s="174"/>
    </row>
    <row r="165" spans="1:6" x14ac:dyDescent="0.35">
      <c r="A165" s="282"/>
      <c r="B165" s="280"/>
      <c r="C165" s="283"/>
      <c r="D165" s="27"/>
      <c r="E165" s="173"/>
      <c r="F165" s="174"/>
    </row>
    <row r="166" spans="1:6" ht="31" x14ac:dyDescent="0.35">
      <c r="A166" s="282">
        <v>10.029999999999999</v>
      </c>
      <c r="B166" s="280" t="s">
        <v>168</v>
      </c>
      <c r="C166" s="283" t="s">
        <v>155</v>
      </c>
      <c r="D166" s="27"/>
      <c r="E166" s="173"/>
      <c r="F166" s="174"/>
    </row>
    <row r="167" spans="1:6" x14ac:dyDescent="0.35">
      <c r="A167" s="282"/>
      <c r="B167" s="280"/>
      <c r="C167" s="283"/>
      <c r="D167" s="27"/>
      <c r="E167" s="173"/>
      <c r="F167" s="174"/>
    </row>
    <row r="168" spans="1:6" ht="31" x14ac:dyDescent="0.35">
      <c r="A168" s="282">
        <v>10.039999999999999</v>
      </c>
      <c r="B168" s="280" t="s">
        <v>169</v>
      </c>
      <c r="C168" s="283" t="s">
        <v>161</v>
      </c>
      <c r="D168" s="28">
        <f>300*6*0.15</f>
        <v>270</v>
      </c>
      <c r="E168" s="173"/>
      <c r="F168" s="174"/>
    </row>
    <row r="169" spans="1:6" x14ac:dyDescent="0.35">
      <c r="A169" s="200"/>
      <c r="B169" s="201"/>
      <c r="C169" s="202"/>
      <c r="D169" s="28"/>
      <c r="E169" s="173"/>
    </row>
    <row r="170" spans="1:6" x14ac:dyDescent="0.35">
      <c r="A170" s="24"/>
      <c r="B170" s="25"/>
      <c r="C170" s="193"/>
      <c r="D170" s="28"/>
      <c r="E170" s="173"/>
      <c r="F170" s="174"/>
    </row>
    <row r="171" spans="1:6" x14ac:dyDescent="0.35">
      <c r="A171" s="24"/>
      <c r="B171" s="25"/>
      <c r="C171" s="31"/>
      <c r="D171" s="28"/>
      <c r="E171" s="173"/>
      <c r="F171" s="174"/>
    </row>
    <row r="172" spans="1:6" x14ac:dyDescent="0.35">
      <c r="A172" s="24"/>
      <c r="B172" s="25"/>
      <c r="C172" s="31"/>
      <c r="D172" s="28"/>
      <c r="E172" s="173"/>
      <c r="F172" s="174"/>
    </row>
    <row r="173" spans="1:6" x14ac:dyDescent="0.35">
      <c r="A173" s="45"/>
      <c r="B173" s="46"/>
      <c r="C173" s="47"/>
      <c r="D173" s="48"/>
      <c r="E173" s="177"/>
      <c r="F173" s="178"/>
    </row>
    <row r="174" spans="1:6" ht="16" thickBot="1" x14ac:dyDescent="0.4">
      <c r="A174" s="381" t="s">
        <v>140</v>
      </c>
      <c r="B174" s="388"/>
      <c r="C174" s="388"/>
      <c r="D174" s="388"/>
      <c r="E174" s="383"/>
      <c r="F174" s="179"/>
    </row>
    <row r="175" spans="1:6" ht="16" thickTop="1" x14ac:dyDescent="0.35">
      <c r="A175" s="264"/>
      <c r="B175" s="264"/>
      <c r="C175" s="264"/>
      <c r="D175" s="264"/>
      <c r="E175" s="264"/>
      <c r="F175" s="267"/>
    </row>
    <row r="176" spans="1:6" ht="16" thickBot="1" x14ac:dyDescent="0.4">
      <c r="A176" s="384" t="s">
        <v>141</v>
      </c>
      <c r="B176" s="384"/>
      <c r="C176" s="384"/>
      <c r="D176" s="384"/>
      <c r="E176" s="284"/>
    </row>
    <row r="177" spans="1:6" ht="16" thickTop="1" x14ac:dyDescent="0.35">
      <c r="A177" s="158" t="s">
        <v>3</v>
      </c>
      <c r="B177" s="198" t="s">
        <v>4</v>
      </c>
      <c r="C177" s="159" t="s">
        <v>124</v>
      </c>
      <c r="D177" s="285" t="s">
        <v>6</v>
      </c>
      <c r="E177" s="159" t="s">
        <v>7</v>
      </c>
      <c r="F177" s="157" t="s">
        <v>8</v>
      </c>
    </row>
    <row r="178" spans="1:6" x14ac:dyDescent="0.35">
      <c r="A178" s="286"/>
      <c r="B178" s="287"/>
      <c r="C178" s="288"/>
      <c r="D178" s="289"/>
      <c r="E178" s="290"/>
      <c r="F178" s="249"/>
    </row>
    <row r="179" spans="1:6" x14ac:dyDescent="0.35">
      <c r="A179" s="291"/>
      <c r="B179" s="292"/>
      <c r="C179" s="293"/>
      <c r="D179" s="294"/>
      <c r="E179" s="295"/>
      <c r="F179" s="196"/>
    </row>
    <row r="180" spans="1:6" ht="31" x14ac:dyDescent="0.35">
      <c r="A180" s="291">
        <v>17.02</v>
      </c>
      <c r="B180" s="292" t="s">
        <v>128</v>
      </c>
      <c r="C180" s="293" t="s">
        <v>86</v>
      </c>
      <c r="D180" s="294">
        <v>237.37</v>
      </c>
      <c r="E180" s="295"/>
      <c r="F180" s="196"/>
    </row>
    <row r="181" spans="1:6" x14ac:dyDescent="0.35">
      <c r="A181" s="291"/>
      <c r="B181" s="292"/>
      <c r="C181" s="293"/>
      <c r="D181" s="294"/>
      <c r="E181" s="295"/>
      <c r="F181" s="196"/>
    </row>
    <row r="182" spans="1:6" ht="31" x14ac:dyDescent="0.35">
      <c r="A182" s="291">
        <v>17.03</v>
      </c>
      <c r="B182" s="292" t="s">
        <v>127</v>
      </c>
      <c r="C182" s="293" t="s">
        <v>86</v>
      </c>
      <c r="D182" s="294">
        <v>8.6</v>
      </c>
      <c r="E182" s="295"/>
      <c r="F182" s="196"/>
    </row>
    <row r="183" spans="1:6" x14ac:dyDescent="0.35">
      <c r="A183" s="296"/>
      <c r="B183" s="292"/>
      <c r="C183" s="293"/>
      <c r="D183" s="294"/>
      <c r="E183" s="295"/>
      <c r="F183" s="196"/>
    </row>
    <row r="184" spans="1:6" ht="18" x14ac:dyDescent="0.35">
      <c r="A184" s="291">
        <v>17.04</v>
      </c>
      <c r="B184" s="292" t="s">
        <v>126</v>
      </c>
      <c r="C184" s="293" t="s">
        <v>87</v>
      </c>
      <c r="D184" s="294">
        <v>550</v>
      </c>
      <c r="E184" s="295"/>
      <c r="F184" s="196"/>
    </row>
    <row r="185" spans="1:6" x14ac:dyDescent="0.35">
      <c r="A185" s="296"/>
      <c r="B185" s="292"/>
      <c r="C185" s="293"/>
      <c r="D185" s="294"/>
      <c r="E185" s="295"/>
      <c r="F185" s="196"/>
    </row>
    <row r="186" spans="1:6" x14ac:dyDescent="0.35">
      <c r="A186" s="291">
        <v>17.059999999999999</v>
      </c>
      <c r="B186" s="292" t="s">
        <v>105</v>
      </c>
      <c r="C186" s="293" t="s">
        <v>15</v>
      </c>
      <c r="D186" s="294"/>
      <c r="E186" s="295"/>
      <c r="F186" s="196"/>
    </row>
    <row r="187" spans="1:6" x14ac:dyDescent="0.35">
      <c r="A187" s="296"/>
      <c r="B187" s="292"/>
      <c r="C187" s="293"/>
      <c r="D187" s="294"/>
      <c r="E187" s="295"/>
      <c r="F187" s="196"/>
    </row>
    <row r="188" spans="1:6" ht="31" x14ac:dyDescent="0.35">
      <c r="A188" s="291">
        <v>17.07</v>
      </c>
      <c r="B188" s="292" t="s">
        <v>125</v>
      </c>
      <c r="C188" s="293"/>
      <c r="D188" s="294"/>
      <c r="E188" s="295"/>
      <c r="F188" s="196"/>
    </row>
    <row r="189" spans="1:6" x14ac:dyDescent="0.35">
      <c r="A189" s="296"/>
      <c r="B189" s="292"/>
      <c r="C189" s="293"/>
      <c r="D189" s="294"/>
      <c r="E189" s="295"/>
      <c r="F189" s="196"/>
    </row>
    <row r="190" spans="1:6" x14ac:dyDescent="0.35">
      <c r="A190" s="291"/>
      <c r="B190" s="292" t="s">
        <v>106</v>
      </c>
      <c r="C190" s="293" t="s">
        <v>186</v>
      </c>
      <c r="D190" s="294">
        <v>11215</v>
      </c>
      <c r="E190" s="295"/>
      <c r="F190" s="196"/>
    </row>
    <row r="191" spans="1:6" x14ac:dyDescent="0.35">
      <c r="A191" s="296"/>
      <c r="B191" s="292"/>
      <c r="C191" s="293"/>
      <c r="D191" s="294"/>
      <c r="E191" s="295"/>
      <c r="F191" s="196"/>
    </row>
    <row r="192" spans="1:6" x14ac:dyDescent="0.35">
      <c r="A192" s="296"/>
      <c r="B192" s="292" t="s">
        <v>107</v>
      </c>
      <c r="C192" s="293" t="s">
        <v>186</v>
      </c>
      <c r="D192" s="294">
        <v>0</v>
      </c>
      <c r="E192" s="295"/>
      <c r="F192" s="196"/>
    </row>
    <row r="193" spans="1:6" x14ac:dyDescent="0.35">
      <c r="A193" s="297"/>
      <c r="B193" s="292"/>
      <c r="C193" s="293"/>
      <c r="D193" s="295"/>
      <c r="E193" s="295"/>
      <c r="F193" s="174"/>
    </row>
    <row r="194" spans="1:6" x14ac:dyDescent="0.35">
      <c r="A194" s="297"/>
      <c r="B194" s="292"/>
      <c r="C194" s="293"/>
      <c r="D194" s="295"/>
      <c r="E194" s="295"/>
      <c r="F194" s="174"/>
    </row>
    <row r="195" spans="1:6" x14ac:dyDescent="0.35">
      <c r="A195" s="297"/>
      <c r="B195" s="292"/>
      <c r="C195" s="293"/>
      <c r="D195" s="295"/>
      <c r="E195" s="295"/>
      <c r="F195" s="174"/>
    </row>
    <row r="196" spans="1:6" x14ac:dyDescent="0.35">
      <c r="A196" s="256"/>
      <c r="B196" s="225"/>
      <c r="C196" s="230"/>
      <c r="D196" s="231"/>
      <c r="E196" s="231"/>
      <c r="F196" s="174"/>
    </row>
    <row r="197" spans="1:6" x14ac:dyDescent="0.35">
      <c r="A197" s="298"/>
      <c r="B197" s="275"/>
      <c r="C197" s="299"/>
      <c r="D197" s="300"/>
      <c r="E197" s="300"/>
      <c r="F197" s="195"/>
    </row>
    <row r="198" spans="1:6" ht="16" thickBot="1" x14ac:dyDescent="0.4">
      <c r="A198" s="389" t="s">
        <v>142</v>
      </c>
      <c r="B198" s="390"/>
      <c r="C198" s="390"/>
      <c r="D198" s="390"/>
      <c r="E198" s="390"/>
      <c r="F198" s="179"/>
    </row>
    <row r="199" spans="1:6" ht="16.5" thickTop="1" thickBot="1" x14ac:dyDescent="0.4">
      <c r="A199" s="262"/>
      <c r="B199" s="262"/>
      <c r="C199" s="262"/>
      <c r="D199" s="264"/>
      <c r="E199" s="264"/>
      <c r="F199" s="267"/>
    </row>
    <row r="200" spans="1:6" ht="16.5" thickTop="1" thickBot="1" x14ac:dyDescent="0.4">
      <c r="A200" s="387" t="s">
        <v>18</v>
      </c>
      <c r="B200" s="387"/>
      <c r="C200" s="387"/>
      <c r="D200" s="5"/>
      <c r="E200" s="184"/>
    </row>
    <row r="201" spans="1:6" ht="16" thickTop="1" x14ac:dyDescent="0.35">
      <c r="A201" s="153" t="s">
        <v>3</v>
      </c>
      <c r="B201" s="154" t="s">
        <v>4</v>
      </c>
      <c r="C201" s="155" t="s">
        <v>5</v>
      </c>
      <c r="D201" s="156" t="s">
        <v>6</v>
      </c>
      <c r="E201" s="156" t="s">
        <v>7</v>
      </c>
      <c r="F201" s="157" t="s">
        <v>8</v>
      </c>
    </row>
    <row r="202" spans="1:6" x14ac:dyDescent="0.35">
      <c r="A202" s="150"/>
      <c r="B202" s="33"/>
      <c r="C202" s="34"/>
      <c r="D202" s="35"/>
      <c r="E202" s="182"/>
      <c r="F202" s="183"/>
    </row>
    <row r="203" spans="1:6" ht="46.5" x14ac:dyDescent="0.35">
      <c r="A203" s="151" t="s">
        <v>110</v>
      </c>
      <c r="B203" s="222" t="s">
        <v>180</v>
      </c>
      <c r="C203" s="22" t="s">
        <v>10</v>
      </c>
      <c r="D203" s="23">
        <v>8</v>
      </c>
      <c r="E203" s="173"/>
      <c r="F203" s="174"/>
    </row>
    <row r="204" spans="1:6" x14ac:dyDescent="0.35">
      <c r="A204" s="151"/>
      <c r="B204" s="222"/>
      <c r="C204" s="22"/>
      <c r="D204" s="23"/>
      <c r="E204" s="173"/>
      <c r="F204" s="174"/>
    </row>
    <row r="205" spans="1:6" x14ac:dyDescent="0.35">
      <c r="A205" s="151"/>
      <c r="B205" s="222"/>
      <c r="C205" s="22"/>
      <c r="D205" s="23"/>
      <c r="E205" s="173"/>
      <c r="F205" s="174"/>
    </row>
    <row r="206" spans="1:6" x14ac:dyDescent="0.35">
      <c r="A206" s="151"/>
      <c r="B206" s="222"/>
      <c r="C206" s="22"/>
      <c r="D206" s="23"/>
      <c r="E206" s="173"/>
      <c r="F206" s="174"/>
    </row>
    <row r="207" spans="1:6" x14ac:dyDescent="0.35">
      <c r="A207" s="151"/>
      <c r="B207" s="152"/>
      <c r="C207" s="22"/>
      <c r="D207" s="23"/>
      <c r="E207" s="173"/>
      <c r="F207" s="174"/>
    </row>
    <row r="208" spans="1:6" x14ac:dyDescent="0.35">
      <c r="A208" s="151"/>
      <c r="B208" s="152"/>
      <c r="C208" s="22"/>
      <c r="D208" s="23"/>
      <c r="E208" s="173"/>
      <c r="F208" s="174"/>
    </row>
    <row r="209" spans="1:6" ht="16" thickBot="1" x14ac:dyDescent="0.4">
      <c r="A209" s="391" t="s">
        <v>143</v>
      </c>
      <c r="B209" s="392"/>
      <c r="C209" s="392"/>
      <c r="D209" s="392"/>
      <c r="E209" s="392"/>
      <c r="F209" s="179"/>
    </row>
    <row r="210" spans="1:6" ht="16.5" thickTop="1" thickBot="1" x14ac:dyDescent="0.4">
      <c r="A210" s="301"/>
      <c r="B210" s="301"/>
      <c r="C210" s="301"/>
      <c r="D210" s="301"/>
      <c r="E210" s="302"/>
      <c r="F210" s="267"/>
    </row>
    <row r="211" spans="1:6" ht="16.5" thickTop="1" thickBot="1" x14ac:dyDescent="0.4">
      <c r="A211" s="387" t="s">
        <v>19</v>
      </c>
      <c r="B211" s="387"/>
      <c r="C211" s="387"/>
      <c r="D211" s="387"/>
      <c r="E211" s="184"/>
    </row>
    <row r="212" spans="1:6" ht="16" thickTop="1" x14ac:dyDescent="0.35">
      <c r="A212" s="36" t="s">
        <v>3</v>
      </c>
      <c r="B212" s="37" t="s">
        <v>4</v>
      </c>
      <c r="C212" s="38" t="s">
        <v>5</v>
      </c>
      <c r="D212" s="39" t="s">
        <v>6</v>
      </c>
      <c r="E212" s="39" t="s">
        <v>7</v>
      </c>
      <c r="F212" s="40" t="s">
        <v>8</v>
      </c>
    </row>
    <row r="213" spans="1:6" x14ac:dyDescent="0.35">
      <c r="A213" s="32"/>
      <c r="B213" s="33"/>
      <c r="C213" s="34"/>
      <c r="D213" s="35"/>
      <c r="E213" s="182"/>
      <c r="F213" s="183"/>
    </row>
    <row r="214" spans="1:6" x14ac:dyDescent="0.35">
      <c r="A214" s="24"/>
      <c r="B214" s="66" t="s">
        <v>20</v>
      </c>
      <c r="C214" s="31"/>
      <c r="D214" s="28"/>
      <c r="E214" s="173"/>
      <c r="F214" s="174"/>
    </row>
    <row r="215" spans="1:6" ht="62" x14ac:dyDescent="0.35">
      <c r="A215" s="24"/>
      <c r="B215" s="25" t="s">
        <v>77</v>
      </c>
      <c r="C215" s="31"/>
      <c r="D215" s="28"/>
      <c r="E215" s="173"/>
      <c r="F215" s="174"/>
    </row>
    <row r="216" spans="1:6" x14ac:dyDescent="0.35">
      <c r="A216" s="24">
        <v>22.01</v>
      </c>
      <c r="B216" s="25" t="s">
        <v>58</v>
      </c>
      <c r="C216" s="31"/>
      <c r="D216" s="28"/>
      <c r="E216" s="173"/>
      <c r="F216" s="174"/>
    </row>
    <row r="217" spans="1:6" x14ac:dyDescent="0.35">
      <c r="A217" s="24"/>
      <c r="B217" s="25" t="s">
        <v>59</v>
      </c>
      <c r="C217" s="31" t="s">
        <v>21</v>
      </c>
      <c r="D217" s="28"/>
      <c r="E217" s="28">
        <v>10500</v>
      </c>
      <c r="F217" s="174"/>
    </row>
    <row r="218" spans="1:6" x14ac:dyDescent="0.35">
      <c r="A218" s="24"/>
      <c r="B218" s="25" t="s">
        <v>60</v>
      </c>
      <c r="C218" s="31" t="s">
        <v>21</v>
      </c>
      <c r="D218" s="28"/>
      <c r="E218" s="28">
        <v>13500</v>
      </c>
      <c r="F218" s="174">
        <f>D218*E218</f>
        <v>0</v>
      </c>
    </row>
    <row r="219" spans="1:6" x14ac:dyDescent="0.35">
      <c r="A219" s="24">
        <v>22.02</v>
      </c>
      <c r="B219" s="25" t="s">
        <v>22</v>
      </c>
      <c r="C219" s="31"/>
      <c r="D219" s="28"/>
      <c r="E219" s="28"/>
      <c r="F219" s="174"/>
    </row>
    <row r="220" spans="1:6" ht="18" x14ac:dyDescent="0.35">
      <c r="A220" s="24"/>
      <c r="B220" s="25" t="s">
        <v>88</v>
      </c>
      <c r="C220" s="31" t="s">
        <v>21</v>
      </c>
      <c r="D220" s="28"/>
      <c r="E220" s="28">
        <v>10500</v>
      </c>
      <c r="F220" s="174"/>
    </row>
    <row r="221" spans="1:6" ht="18" x14ac:dyDescent="0.35">
      <c r="A221" s="24"/>
      <c r="B221" s="25" t="s">
        <v>89</v>
      </c>
      <c r="C221" s="31" t="s">
        <v>21</v>
      </c>
      <c r="D221" s="28"/>
      <c r="E221" s="28">
        <v>12500</v>
      </c>
      <c r="F221" s="174"/>
    </row>
    <row r="222" spans="1:6" x14ac:dyDescent="0.35">
      <c r="A222" s="24">
        <v>22.03</v>
      </c>
      <c r="B222" s="25" t="s">
        <v>23</v>
      </c>
      <c r="C222" s="31"/>
      <c r="D222" s="28"/>
      <c r="E222" s="28"/>
      <c r="F222" s="174"/>
    </row>
    <row r="223" spans="1:6" x14ac:dyDescent="0.35">
      <c r="A223" s="24"/>
      <c r="B223" s="25" t="s">
        <v>61</v>
      </c>
      <c r="C223" s="31" t="s">
        <v>21</v>
      </c>
      <c r="D223" s="28"/>
      <c r="E223" s="28">
        <v>9500</v>
      </c>
      <c r="F223" s="174"/>
    </row>
    <row r="224" spans="1:6" x14ac:dyDescent="0.35">
      <c r="A224" s="24"/>
      <c r="B224" s="25" t="s">
        <v>62</v>
      </c>
      <c r="C224" s="31" t="s">
        <v>21</v>
      </c>
      <c r="D224" s="28"/>
      <c r="E224" s="28">
        <v>10500</v>
      </c>
      <c r="F224" s="174">
        <f>D224*E224</f>
        <v>0</v>
      </c>
    </row>
    <row r="225" spans="1:6" x14ac:dyDescent="0.35">
      <c r="A225" s="24"/>
      <c r="B225" s="25"/>
      <c r="C225" s="31"/>
      <c r="D225" s="28"/>
      <c r="E225" s="28"/>
      <c r="F225" s="174"/>
    </row>
    <row r="226" spans="1:6" ht="31" x14ac:dyDescent="0.35">
      <c r="A226" s="24">
        <v>22.05</v>
      </c>
      <c r="B226" s="25" t="s">
        <v>63</v>
      </c>
      <c r="C226" s="31" t="s">
        <v>21</v>
      </c>
      <c r="D226" s="28"/>
      <c r="E226" s="28">
        <v>6000</v>
      </c>
      <c r="F226" s="174"/>
    </row>
    <row r="227" spans="1:6" x14ac:dyDescent="0.35">
      <c r="A227" s="24"/>
      <c r="B227" s="25"/>
      <c r="C227" s="31"/>
      <c r="D227" s="28"/>
      <c r="E227" s="28"/>
      <c r="F227" s="174"/>
    </row>
    <row r="228" spans="1:6" x14ac:dyDescent="0.35">
      <c r="A228" s="24"/>
      <c r="B228" s="25"/>
      <c r="C228" s="31"/>
      <c r="D228" s="28"/>
      <c r="E228" s="28"/>
      <c r="F228" s="174"/>
    </row>
    <row r="229" spans="1:6" ht="33.5" x14ac:dyDescent="0.35">
      <c r="A229" s="24" t="s">
        <v>73</v>
      </c>
      <c r="B229" s="25" t="s">
        <v>90</v>
      </c>
      <c r="C229" s="31" t="s">
        <v>21</v>
      </c>
      <c r="D229" s="28"/>
      <c r="E229" s="28">
        <v>9500</v>
      </c>
      <c r="F229" s="174"/>
    </row>
    <row r="230" spans="1:6" x14ac:dyDescent="0.35">
      <c r="A230" s="24">
        <v>22.11</v>
      </c>
      <c r="B230" s="25" t="s">
        <v>24</v>
      </c>
      <c r="C230" s="31"/>
      <c r="D230" s="28"/>
      <c r="E230" s="28"/>
      <c r="F230" s="174"/>
    </row>
    <row r="231" spans="1:6" ht="16.5" customHeight="1" x14ac:dyDescent="0.35">
      <c r="A231" s="24"/>
      <c r="B231" s="25" t="s">
        <v>91</v>
      </c>
      <c r="C231" s="31"/>
      <c r="D231" s="28"/>
      <c r="E231" s="28"/>
      <c r="F231" s="174"/>
    </row>
    <row r="232" spans="1:6" x14ac:dyDescent="0.35">
      <c r="A232" s="24"/>
      <c r="B232" s="25" t="s">
        <v>25</v>
      </c>
      <c r="C232" s="31" t="s">
        <v>21</v>
      </c>
      <c r="D232" s="28"/>
      <c r="E232" s="28">
        <v>12500</v>
      </c>
      <c r="F232" s="174"/>
    </row>
    <row r="233" spans="1:6" ht="18" x14ac:dyDescent="0.35">
      <c r="A233" s="24"/>
      <c r="B233" s="25" t="s">
        <v>92</v>
      </c>
      <c r="C233" s="31"/>
      <c r="D233" s="28"/>
      <c r="E233" s="28"/>
      <c r="F233" s="174"/>
    </row>
    <row r="234" spans="1:6" x14ac:dyDescent="0.35">
      <c r="A234" s="24"/>
      <c r="B234" s="25" t="s">
        <v>26</v>
      </c>
      <c r="C234" s="31" t="s">
        <v>21</v>
      </c>
      <c r="D234" s="28"/>
      <c r="E234" s="28">
        <v>15000</v>
      </c>
      <c r="F234" s="174"/>
    </row>
    <row r="235" spans="1:6" x14ac:dyDescent="0.35">
      <c r="A235" s="24">
        <v>22.12</v>
      </c>
      <c r="B235" s="25" t="s">
        <v>64</v>
      </c>
      <c r="C235" s="31" t="s">
        <v>21</v>
      </c>
      <c r="D235" s="28"/>
      <c r="E235" s="28">
        <v>150</v>
      </c>
      <c r="F235" s="174"/>
    </row>
    <row r="236" spans="1:6" x14ac:dyDescent="0.35">
      <c r="A236" s="24"/>
      <c r="B236" s="25"/>
      <c r="C236" s="31"/>
      <c r="D236" s="28"/>
      <c r="E236" s="28"/>
      <c r="F236" s="174"/>
    </row>
    <row r="237" spans="1:6" ht="18" x14ac:dyDescent="0.35">
      <c r="A237" s="24">
        <v>22.15</v>
      </c>
      <c r="B237" s="25" t="s">
        <v>93</v>
      </c>
      <c r="C237" s="31" t="s">
        <v>21</v>
      </c>
      <c r="D237" s="28"/>
      <c r="E237" s="28">
        <v>1500</v>
      </c>
      <c r="F237" s="174"/>
    </row>
    <row r="238" spans="1:6" x14ac:dyDescent="0.35">
      <c r="A238" s="24"/>
      <c r="B238" s="25"/>
      <c r="C238" s="31"/>
      <c r="D238" s="28"/>
      <c r="E238" s="28"/>
      <c r="F238" s="174"/>
    </row>
    <row r="239" spans="1:6" x14ac:dyDescent="0.35">
      <c r="A239" s="24">
        <v>22.16</v>
      </c>
      <c r="B239" s="25" t="s">
        <v>28</v>
      </c>
      <c r="C239" s="31" t="s">
        <v>21</v>
      </c>
      <c r="D239" s="28"/>
      <c r="E239" s="28">
        <v>500</v>
      </c>
      <c r="F239" s="174"/>
    </row>
    <row r="240" spans="1:6" x14ac:dyDescent="0.35">
      <c r="A240" s="24"/>
      <c r="B240" s="25"/>
      <c r="C240" s="31"/>
      <c r="D240" s="28"/>
      <c r="E240" s="28"/>
      <c r="F240" s="174"/>
    </row>
    <row r="241" spans="1:6" x14ac:dyDescent="0.35">
      <c r="A241" s="24">
        <v>22.18</v>
      </c>
      <c r="B241" s="25" t="s">
        <v>29</v>
      </c>
      <c r="C241" s="31"/>
      <c r="D241" s="28"/>
      <c r="E241" s="28"/>
      <c r="F241" s="174"/>
    </row>
    <row r="242" spans="1:6" x14ac:dyDescent="0.35">
      <c r="A242" s="24"/>
      <c r="B242" s="25" t="s">
        <v>30</v>
      </c>
      <c r="C242" s="31" t="s">
        <v>21</v>
      </c>
      <c r="D242" s="28"/>
      <c r="E242" s="28">
        <v>3380</v>
      </c>
      <c r="F242" s="174"/>
    </row>
    <row r="243" spans="1:6" x14ac:dyDescent="0.35">
      <c r="A243" s="24"/>
      <c r="B243" s="25" t="s">
        <v>31</v>
      </c>
      <c r="C243" s="31" t="s">
        <v>21</v>
      </c>
      <c r="D243" s="28"/>
      <c r="E243" s="28">
        <v>3770</v>
      </c>
      <c r="F243" s="174"/>
    </row>
    <row r="244" spans="1:6" x14ac:dyDescent="0.35">
      <c r="A244" s="24"/>
      <c r="B244" s="25"/>
      <c r="C244" s="31"/>
      <c r="D244" s="28"/>
      <c r="E244" s="28"/>
      <c r="F244" s="174"/>
    </row>
    <row r="245" spans="1:6" x14ac:dyDescent="0.35">
      <c r="A245" s="24">
        <v>22.19</v>
      </c>
      <c r="B245" s="25" t="s">
        <v>65</v>
      </c>
      <c r="C245" s="31" t="s">
        <v>21</v>
      </c>
      <c r="D245" s="28"/>
      <c r="E245" s="28"/>
      <c r="F245" s="174"/>
    </row>
    <row r="246" spans="1:6" x14ac:dyDescent="0.35">
      <c r="A246" s="24" t="s">
        <v>74</v>
      </c>
      <c r="B246" s="25" t="s">
        <v>66</v>
      </c>
      <c r="C246" s="31" t="s">
        <v>21</v>
      </c>
      <c r="D246" s="28"/>
      <c r="E246" s="28"/>
      <c r="F246" s="174"/>
    </row>
    <row r="247" spans="1:6" x14ac:dyDescent="0.35">
      <c r="A247" s="24"/>
      <c r="B247" s="25"/>
      <c r="C247" s="31"/>
      <c r="D247" s="28"/>
      <c r="E247" s="173"/>
      <c r="F247" s="174"/>
    </row>
    <row r="248" spans="1:6" x14ac:dyDescent="0.35">
      <c r="A248" s="41"/>
      <c r="B248" s="42"/>
      <c r="C248" s="43"/>
      <c r="D248" s="44"/>
      <c r="E248" s="194"/>
      <c r="F248" s="195"/>
    </row>
    <row r="249" spans="1:6" ht="16" thickBot="1" x14ac:dyDescent="0.4">
      <c r="A249" s="381" t="s">
        <v>144</v>
      </c>
      <c r="B249" s="388"/>
      <c r="C249" s="388"/>
      <c r="D249" s="388"/>
      <c r="E249" s="383"/>
      <c r="F249" s="179">
        <f>SUM(F217:F248)</f>
        <v>0</v>
      </c>
    </row>
    <row r="250" spans="1:6" ht="16.5" thickTop="1" thickBot="1" x14ac:dyDescent="0.4">
      <c r="A250" s="262"/>
      <c r="B250" s="262"/>
      <c r="C250" s="264"/>
      <c r="D250" s="264"/>
      <c r="E250" s="264"/>
      <c r="F250" s="267"/>
    </row>
    <row r="251" spans="1:6" ht="16.5" thickTop="1" thickBot="1" x14ac:dyDescent="0.4">
      <c r="A251" s="387" t="s">
        <v>27</v>
      </c>
      <c r="B251" s="387"/>
      <c r="C251" s="12"/>
      <c r="D251" s="13"/>
      <c r="E251" s="14"/>
      <c r="F251" s="15"/>
    </row>
    <row r="252" spans="1:6" ht="16" thickTop="1" x14ac:dyDescent="0.35">
      <c r="A252" s="153" t="s">
        <v>3</v>
      </c>
      <c r="B252" s="154" t="s">
        <v>4</v>
      </c>
      <c r="C252" s="155" t="s">
        <v>5</v>
      </c>
      <c r="D252" s="156" t="s">
        <v>6</v>
      </c>
      <c r="E252" s="156" t="s">
        <v>7</v>
      </c>
      <c r="F252" s="157" t="s">
        <v>8</v>
      </c>
    </row>
    <row r="253" spans="1:6" x14ac:dyDescent="0.35">
      <c r="A253" s="32"/>
      <c r="B253" s="33"/>
      <c r="C253" s="34"/>
      <c r="D253" s="35"/>
      <c r="E253" s="182"/>
      <c r="F253" s="183"/>
    </row>
    <row r="254" spans="1:6" x14ac:dyDescent="0.35">
      <c r="A254" s="24"/>
      <c r="B254" s="17" t="s">
        <v>12</v>
      </c>
      <c r="C254" s="31"/>
      <c r="D254" s="28"/>
      <c r="E254" s="173"/>
      <c r="F254" s="176">
        <f>F249</f>
        <v>0</v>
      </c>
    </row>
    <row r="255" spans="1:6" x14ac:dyDescent="0.35">
      <c r="A255" s="24"/>
      <c r="B255" s="67" t="s">
        <v>32</v>
      </c>
      <c r="C255" s="31"/>
      <c r="D255" s="28"/>
      <c r="E255" s="173"/>
      <c r="F255" s="174"/>
    </row>
    <row r="256" spans="1:6" ht="31" x14ac:dyDescent="0.35">
      <c r="A256" s="45"/>
      <c r="B256" s="46" t="s">
        <v>67</v>
      </c>
      <c r="C256" s="47"/>
      <c r="D256" s="48"/>
      <c r="E256" s="177"/>
      <c r="F256" s="178"/>
    </row>
    <row r="257" spans="1:6" ht="62" x14ac:dyDescent="0.35">
      <c r="A257" s="63"/>
      <c r="B257" s="68" t="s">
        <v>72</v>
      </c>
      <c r="C257" s="69"/>
      <c r="D257" s="64"/>
      <c r="E257" s="182"/>
      <c r="F257" s="183"/>
    </row>
    <row r="258" spans="1:6" x14ac:dyDescent="0.35">
      <c r="A258" s="24"/>
      <c r="B258" s="25"/>
      <c r="C258" s="31"/>
      <c r="D258" s="28"/>
      <c r="E258" s="173"/>
      <c r="F258" s="174"/>
    </row>
    <row r="259" spans="1:6" x14ac:dyDescent="0.35">
      <c r="A259" s="24">
        <v>22.25</v>
      </c>
      <c r="B259" s="25" t="s">
        <v>33</v>
      </c>
      <c r="C259" s="31" t="s">
        <v>185</v>
      </c>
      <c r="D259" s="28"/>
      <c r="E259" s="28">
        <v>600</v>
      </c>
      <c r="F259" s="174">
        <f>D259*E259</f>
        <v>0</v>
      </c>
    </row>
    <row r="260" spans="1:6" x14ac:dyDescent="0.35">
      <c r="A260" s="24"/>
      <c r="B260" s="25"/>
      <c r="C260" s="31"/>
      <c r="D260" s="28"/>
      <c r="E260" s="28"/>
      <c r="F260" s="174"/>
    </row>
    <row r="261" spans="1:6" x14ac:dyDescent="0.35">
      <c r="A261" s="24">
        <v>22.26</v>
      </c>
      <c r="B261" s="25" t="s">
        <v>34</v>
      </c>
      <c r="C261" s="31" t="s">
        <v>21</v>
      </c>
      <c r="D261" s="28"/>
      <c r="E261" s="28">
        <v>1200</v>
      </c>
      <c r="F261" s="174"/>
    </row>
    <row r="262" spans="1:6" x14ac:dyDescent="0.35">
      <c r="A262" s="24"/>
      <c r="B262" s="25"/>
      <c r="C262" s="31"/>
      <c r="D262" s="28"/>
      <c r="E262" s="28"/>
      <c r="F262" s="174"/>
    </row>
    <row r="263" spans="1:6" x14ac:dyDescent="0.35">
      <c r="A263" s="24"/>
      <c r="B263" s="25"/>
      <c r="C263" s="31"/>
      <c r="D263" s="28"/>
      <c r="E263" s="28"/>
      <c r="F263" s="174"/>
    </row>
    <row r="264" spans="1:6" x14ac:dyDescent="0.35">
      <c r="A264" s="24">
        <v>22.28</v>
      </c>
      <c r="B264" s="25" t="s">
        <v>35</v>
      </c>
      <c r="C264" s="31" t="s">
        <v>21</v>
      </c>
      <c r="D264" s="28"/>
      <c r="E264" s="28">
        <v>1000</v>
      </c>
      <c r="F264" s="174"/>
    </row>
    <row r="265" spans="1:6" x14ac:dyDescent="0.35">
      <c r="A265" s="24"/>
      <c r="B265" s="25"/>
      <c r="C265" s="31"/>
      <c r="D265" s="28"/>
      <c r="E265" s="28"/>
      <c r="F265" s="174"/>
    </row>
    <row r="266" spans="1:6" x14ac:dyDescent="0.35">
      <c r="A266" s="24">
        <v>22.29</v>
      </c>
      <c r="B266" s="25" t="s">
        <v>36</v>
      </c>
      <c r="C266" s="31" t="s">
        <v>21</v>
      </c>
      <c r="D266" s="28"/>
      <c r="E266" s="28">
        <v>850</v>
      </c>
      <c r="F266" s="174"/>
    </row>
    <row r="267" spans="1:6" x14ac:dyDescent="0.35">
      <c r="A267" s="24"/>
      <c r="B267" s="25"/>
      <c r="C267" s="31"/>
      <c r="D267" s="28"/>
      <c r="E267" s="28"/>
      <c r="F267" s="174"/>
    </row>
    <row r="268" spans="1:6" x14ac:dyDescent="0.35">
      <c r="A268" s="24"/>
      <c r="B268" s="67" t="s">
        <v>37</v>
      </c>
      <c r="C268" s="31"/>
      <c r="D268" s="28"/>
      <c r="E268" s="28"/>
      <c r="F268" s="174"/>
    </row>
    <row r="269" spans="1:6" ht="31" x14ac:dyDescent="0.35">
      <c r="A269" s="24"/>
      <c r="B269" s="25" t="s">
        <v>68</v>
      </c>
      <c r="C269" s="31"/>
      <c r="D269" s="28"/>
      <c r="E269" s="28"/>
      <c r="F269" s="174"/>
    </row>
    <row r="270" spans="1:6" x14ac:dyDescent="0.35">
      <c r="A270" s="24" t="s">
        <v>75</v>
      </c>
      <c r="B270" s="25" t="s">
        <v>56</v>
      </c>
      <c r="C270" s="31" t="s">
        <v>38</v>
      </c>
      <c r="D270" s="28"/>
      <c r="E270" s="28">
        <v>100000</v>
      </c>
      <c r="F270" s="174"/>
    </row>
    <row r="271" spans="1:6" x14ac:dyDescent="0.35">
      <c r="A271" s="24"/>
      <c r="B271" s="25"/>
      <c r="C271" s="31"/>
      <c r="D271" s="28"/>
      <c r="E271" s="28"/>
      <c r="F271" s="174"/>
    </row>
    <row r="272" spans="1:6" x14ac:dyDescent="0.35">
      <c r="A272" s="24">
        <v>22.31</v>
      </c>
      <c r="B272" s="25" t="s">
        <v>39</v>
      </c>
      <c r="C272" s="31"/>
      <c r="D272" s="28"/>
      <c r="E272" s="28"/>
      <c r="F272" s="174"/>
    </row>
    <row r="273" spans="1:6" ht="17.25" customHeight="1" x14ac:dyDescent="0.35">
      <c r="A273" s="24"/>
      <c r="B273" s="25" t="s">
        <v>40</v>
      </c>
      <c r="C273" s="31" t="s">
        <v>38</v>
      </c>
      <c r="D273" s="28"/>
      <c r="E273" s="28">
        <v>2500</v>
      </c>
      <c r="F273" s="174"/>
    </row>
    <row r="274" spans="1:6" x14ac:dyDescent="0.35">
      <c r="A274" s="24"/>
      <c r="B274" s="25" t="s">
        <v>41</v>
      </c>
      <c r="C274" s="31"/>
      <c r="D274" s="28"/>
      <c r="E274" s="28"/>
      <c r="F274" s="174"/>
    </row>
    <row r="275" spans="1:6" x14ac:dyDescent="0.35">
      <c r="A275" s="24"/>
      <c r="B275" s="25" t="s">
        <v>42</v>
      </c>
      <c r="C275" s="31" t="s">
        <v>38</v>
      </c>
      <c r="D275" s="28"/>
      <c r="E275" s="28">
        <v>4000</v>
      </c>
      <c r="F275" s="174"/>
    </row>
    <row r="276" spans="1:6" x14ac:dyDescent="0.35">
      <c r="A276" s="24"/>
      <c r="B276" s="25"/>
      <c r="C276" s="31"/>
      <c r="D276" s="28"/>
      <c r="E276" s="28"/>
      <c r="F276" s="174"/>
    </row>
    <row r="277" spans="1:6" x14ac:dyDescent="0.35">
      <c r="A277" s="24"/>
      <c r="B277" s="25"/>
      <c r="C277" s="31"/>
      <c r="D277" s="28"/>
      <c r="E277" s="28"/>
      <c r="F277" s="174"/>
    </row>
    <row r="278" spans="1:6" x14ac:dyDescent="0.35">
      <c r="A278" s="24">
        <v>22.34</v>
      </c>
      <c r="B278" s="25" t="s">
        <v>76</v>
      </c>
      <c r="C278" s="31"/>
      <c r="D278" s="28"/>
      <c r="E278" s="28"/>
      <c r="F278" s="174"/>
    </row>
    <row r="279" spans="1:6" x14ac:dyDescent="0.35">
      <c r="A279" s="24"/>
      <c r="B279" s="25" t="s">
        <v>43</v>
      </c>
      <c r="C279" s="31" t="s">
        <v>38</v>
      </c>
      <c r="D279" s="28"/>
      <c r="E279" s="28">
        <v>180000</v>
      </c>
      <c r="F279" s="174"/>
    </row>
    <row r="280" spans="1:6" x14ac:dyDescent="0.35">
      <c r="A280" s="24"/>
      <c r="B280" s="25" t="s">
        <v>44</v>
      </c>
      <c r="C280" s="31" t="s">
        <v>38</v>
      </c>
      <c r="D280" s="28"/>
      <c r="E280" s="28">
        <v>200000</v>
      </c>
      <c r="F280" s="174"/>
    </row>
    <row r="281" spans="1:6" x14ac:dyDescent="0.35">
      <c r="A281" s="24"/>
      <c r="B281" s="25"/>
      <c r="C281" s="31"/>
      <c r="D281" s="28"/>
      <c r="E281" s="28"/>
      <c r="F281" s="174"/>
    </row>
    <row r="282" spans="1:6" x14ac:dyDescent="0.35">
      <c r="A282" s="45"/>
      <c r="B282" s="46"/>
      <c r="C282" s="47"/>
      <c r="D282" s="48"/>
      <c r="E282" s="48"/>
      <c r="F282" s="178"/>
    </row>
    <row r="283" spans="1:6" x14ac:dyDescent="0.35">
      <c r="A283" s="24">
        <v>22.37</v>
      </c>
      <c r="B283" s="25" t="s">
        <v>45</v>
      </c>
      <c r="C283" s="31"/>
      <c r="D283" s="28"/>
      <c r="E283" s="28"/>
      <c r="F283" s="174"/>
    </row>
    <row r="284" spans="1:6" ht="18" x14ac:dyDescent="0.35">
      <c r="A284" s="24"/>
      <c r="B284" s="25" t="s">
        <v>46</v>
      </c>
      <c r="C284" s="31" t="s">
        <v>87</v>
      </c>
      <c r="D284" s="28"/>
      <c r="E284" s="28">
        <v>800</v>
      </c>
      <c r="F284" s="174"/>
    </row>
    <row r="285" spans="1:6" x14ac:dyDescent="0.35">
      <c r="A285" s="24"/>
      <c r="B285" s="25"/>
      <c r="C285" s="31"/>
      <c r="D285" s="28"/>
      <c r="E285" s="28"/>
      <c r="F285" s="174"/>
    </row>
    <row r="286" spans="1:6" ht="18" x14ac:dyDescent="0.35">
      <c r="A286" s="24">
        <v>22.38</v>
      </c>
      <c r="B286" s="25" t="s">
        <v>97</v>
      </c>
      <c r="C286" s="31" t="s">
        <v>86</v>
      </c>
      <c r="D286" s="28"/>
      <c r="E286" s="28">
        <v>2000</v>
      </c>
      <c r="F286" s="174"/>
    </row>
    <row r="287" spans="1:6" ht="16.5" customHeight="1" x14ac:dyDescent="0.35">
      <c r="A287" s="24"/>
      <c r="B287" s="25"/>
      <c r="C287" s="31"/>
      <c r="D287" s="28"/>
      <c r="E287" s="173"/>
      <c r="F287" s="174"/>
    </row>
    <row r="288" spans="1:6" x14ac:dyDescent="0.35">
      <c r="A288" s="16"/>
      <c r="B288" s="17"/>
      <c r="C288" s="18"/>
      <c r="D288" s="19"/>
      <c r="E288" s="173"/>
      <c r="F288" s="174"/>
    </row>
    <row r="289" spans="1:6" x14ac:dyDescent="0.35">
      <c r="A289" s="16"/>
      <c r="B289" s="17"/>
      <c r="C289" s="18"/>
      <c r="D289" s="19"/>
      <c r="E289" s="173"/>
      <c r="F289" s="174"/>
    </row>
    <row r="290" spans="1:6" x14ac:dyDescent="0.35">
      <c r="A290" s="16"/>
      <c r="B290" s="17"/>
      <c r="C290" s="18"/>
      <c r="D290" s="19"/>
      <c r="E290" s="173"/>
      <c r="F290" s="174"/>
    </row>
    <row r="291" spans="1:6" x14ac:dyDescent="0.35">
      <c r="A291" s="16"/>
      <c r="B291" s="17"/>
      <c r="C291" s="18"/>
      <c r="D291" s="19"/>
      <c r="E291" s="173"/>
      <c r="F291" s="174"/>
    </row>
    <row r="292" spans="1:6" x14ac:dyDescent="0.35">
      <c r="A292" s="70"/>
      <c r="B292" s="53"/>
      <c r="C292" s="54"/>
      <c r="D292" s="55"/>
      <c r="E292" s="177"/>
      <c r="F292" s="178"/>
    </row>
    <row r="293" spans="1:6" ht="16" thickBot="1" x14ac:dyDescent="0.4">
      <c r="A293" s="385" t="s">
        <v>145</v>
      </c>
      <c r="B293" s="382"/>
      <c r="C293" s="382"/>
      <c r="D293" s="382"/>
      <c r="E293" s="386"/>
      <c r="F293" s="179">
        <f>SUM(F254:F292)</f>
        <v>0</v>
      </c>
    </row>
    <row r="294" spans="1:6" ht="16.5" thickTop="1" thickBot="1" x14ac:dyDescent="0.4">
      <c r="A294" s="262"/>
      <c r="B294" s="262"/>
      <c r="C294" s="264"/>
      <c r="D294" s="264"/>
      <c r="E294" s="264"/>
      <c r="F294" s="267"/>
    </row>
    <row r="295" spans="1:6" ht="16.5" thickTop="1" thickBot="1" x14ac:dyDescent="0.4">
      <c r="A295" s="397" t="s">
        <v>171</v>
      </c>
      <c r="B295" s="397"/>
      <c r="C295" s="4"/>
      <c r="D295" s="5"/>
      <c r="E295" s="184"/>
    </row>
    <row r="296" spans="1:6" ht="16" thickTop="1" x14ac:dyDescent="0.35">
      <c r="A296" s="153" t="s">
        <v>3</v>
      </c>
      <c r="B296" s="154" t="s">
        <v>4</v>
      </c>
      <c r="C296" s="155" t="s">
        <v>5</v>
      </c>
      <c r="D296" s="156" t="s">
        <v>6</v>
      </c>
      <c r="E296" s="156" t="s">
        <v>7</v>
      </c>
      <c r="F296" s="157" t="s">
        <v>8</v>
      </c>
    </row>
    <row r="297" spans="1:6" x14ac:dyDescent="0.35">
      <c r="A297" s="32"/>
      <c r="B297" s="33"/>
      <c r="C297" s="34"/>
      <c r="D297" s="35"/>
      <c r="E297" s="182"/>
      <c r="F297" s="183"/>
    </row>
    <row r="298" spans="1:6" x14ac:dyDescent="0.35">
      <c r="A298" s="24"/>
      <c r="B298" s="25"/>
      <c r="C298" s="31"/>
      <c r="D298" s="28"/>
      <c r="E298" s="173"/>
      <c r="F298" s="174"/>
    </row>
    <row r="299" spans="1:6" ht="31" x14ac:dyDescent="0.35">
      <c r="A299" s="24">
        <v>25.01</v>
      </c>
      <c r="B299" s="25" t="s">
        <v>111</v>
      </c>
      <c r="C299" s="31" t="s">
        <v>10</v>
      </c>
      <c r="D299" s="28"/>
      <c r="E299" s="173">
        <v>1500</v>
      </c>
      <c r="F299" s="174"/>
    </row>
    <row r="300" spans="1:6" x14ac:dyDescent="0.35">
      <c r="A300" s="24"/>
      <c r="B300" s="25"/>
      <c r="C300" s="31"/>
      <c r="D300" s="28"/>
      <c r="E300" s="173"/>
      <c r="F300" s="174"/>
    </row>
    <row r="301" spans="1:6" ht="46.5" x14ac:dyDescent="0.35">
      <c r="A301" s="20" t="s">
        <v>99</v>
      </c>
      <c r="B301" s="21" t="s">
        <v>172</v>
      </c>
      <c r="C301" s="71" t="s">
        <v>10</v>
      </c>
      <c r="D301" s="23"/>
      <c r="E301" s="173">
        <v>20000</v>
      </c>
      <c r="F301" s="186"/>
    </row>
    <row r="302" spans="1:6" x14ac:dyDescent="0.35">
      <c r="A302" s="24"/>
      <c r="B302" s="25"/>
      <c r="C302" s="31"/>
      <c r="D302" s="28"/>
      <c r="E302" s="173"/>
      <c r="F302" s="174"/>
    </row>
    <row r="303" spans="1:6" x14ac:dyDescent="0.35">
      <c r="A303" s="24"/>
      <c r="B303" s="25"/>
      <c r="C303" s="31"/>
      <c r="D303" s="28"/>
      <c r="E303" s="196"/>
      <c r="F303" s="174"/>
    </row>
    <row r="304" spans="1:6" x14ac:dyDescent="0.35">
      <c r="A304" s="24"/>
      <c r="B304" s="25"/>
      <c r="C304" s="31"/>
      <c r="D304" s="28"/>
      <c r="E304" s="196"/>
      <c r="F304" s="174"/>
    </row>
    <row r="305" spans="1:6" x14ac:dyDescent="0.35">
      <c r="A305" s="24"/>
      <c r="B305" s="25"/>
      <c r="C305" s="31"/>
      <c r="D305" s="28"/>
      <c r="E305" s="196"/>
      <c r="F305" s="174"/>
    </row>
    <row r="306" spans="1:6" x14ac:dyDescent="0.35">
      <c r="A306" s="24"/>
      <c r="B306" s="25"/>
      <c r="C306" s="31"/>
      <c r="D306" s="28"/>
      <c r="E306" s="196"/>
      <c r="F306" s="174"/>
    </row>
    <row r="307" spans="1:6" x14ac:dyDescent="0.35">
      <c r="A307" s="24"/>
      <c r="B307" s="25"/>
      <c r="C307" s="31"/>
      <c r="D307" s="28"/>
      <c r="E307" s="196"/>
      <c r="F307" s="174"/>
    </row>
    <row r="308" spans="1:6" x14ac:dyDescent="0.35">
      <c r="A308" s="45"/>
      <c r="B308" s="46"/>
      <c r="C308" s="47"/>
      <c r="D308" s="48"/>
      <c r="E308" s="197"/>
      <c r="F308" s="178"/>
    </row>
    <row r="309" spans="1:6" ht="16" thickBot="1" x14ac:dyDescent="0.4">
      <c r="A309" s="381" t="s">
        <v>182</v>
      </c>
      <c r="B309" s="382"/>
      <c r="C309" s="382"/>
      <c r="D309" s="382"/>
      <c r="E309" s="383"/>
      <c r="F309" s="179">
        <f>SUM(F299:F302)</f>
        <v>0</v>
      </c>
    </row>
    <row r="310" spans="1:6" ht="16" thickTop="1" x14ac:dyDescent="0.35"/>
  </sheetData>
  <mergeCells count="23">
    <mergeCell ref="A1:D1"/>
    <mergeCell ref="A30:E30"/>
    <mergeCell ref="A79:F79"/>
    <mergeCell ref="A106:E106"/>
    <mergeCell ref="A108:F108"/>
    <mergeCell ref="A141:E141"/>
    <mergeCell ref="A54:E54"/>
    <mergeCell ref="A32:D32"/>
    <mergeCell ref="A55:B55"/>
    <mergeCell ref="A295:B295"/>
    <mergeCell ref="A143:D143"/>
    <mergeCell ref="A156:B156"/>
    <mergeCell ref="A174:E174"/>
    <mergeCell ref="A77:E77"/>
    <mergeCell ref="A309:E309"/>
    <mergeCell ref="A176:D176"/>
    <mergeCell ref="A293:E293"/>
    <mergeCell ref="A211:D211"/>
    <mergeCell ref="A249:E249"/>
    <mergeCell ref="A251:B251"/>
    <mergeCell ref="A198:E198"/>
    <mergeCell ref="A200:C200"/>
    <mergeCell ref="A209:E209"/>
  </mergeCells>
  <pageMargins left="0.47244094488188981" right="0.15748031496062992" top="0.70866141732283472" bottom="0.51181102362204722" header="0.27559055118110237" footer="0.23622047244094491"/>
  <pageSetup paperSize="9" scale="70" orientation="portrait" useFirstPageNumber="1" r:id="rId1"/>
  <headerFooter alignWithMargins="0">
    <oddHeader>&amp;R&amp;"Arial,Italic"&amp;8Bill of Quantities - Engineer's Estimate</oddHeader>
    <oddFooter>&amp;CPage &amp;P</oddFooter>
  </headerFooter>
  <rowBreaks count="11" manualBreakCount="11">
    <brk id="31" max="5" man="1"/>
    <brk id="54" max="5" man="1"/>
    <brk id="78" max="5" man="1"/>
    <brk id="107" max="5" man="1"/>
    <brk id="142" max="5" man="1"/>
    <brk id="155" max="5" man="1"/>
    <brk id="175" max="5" man="1"/>
    <brk id="199" max="5" man="1"/>
    <brk id="210" max="5" man="1"/>
    <brk id="251" max="5" man="1"/>
    <brk id="294"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tabSelected="1" view="pageBreakPreview" topLeftCell="A30" zoomScale="85" zoomScaleNormal="85" zoomScaleSheetLayoutView="85" workbookViewId="0">
      <selection activeCell="B51" sqref="B51"/>
    </sheetView>
  </sheetViews>
  <sheetFormatPr defaultColWidth="9.1796875" defaultRowHeight="15.5" x14ac:dyDescent="0.35"/>
  <cols>
    <col min="1" max="1" width="7.90625" style="10" customWidth="1"/>
    <col min="2" max="2" width="62.54296875" style="6" customWidth="1"/>
    <col min="3" max="3" width="10.26953125" style="2" customWidth="1"/>
    <col min="4" max="4" width="8.7265625" style="3" customWidth="1"/>
    <col min="5" max="5" width="12.81640625" style="7" customWidth="1"/>
    <col min="6" max="6" width="23.1796875" style="7" customWidth="1"/>
    <col min="7" max="8" width="9.1796875" style="1"/>
    <col min="9" max="9" width="19" style="1" hidden="1" customWidth="1"/>
    <col min="10" max="16384" width="9.1796875" style="1"/>
  </cols>
  <sheetData>
    <row r="1" spans="1:9" ht="15.75" customHeight="1" x14ac:dyDescent="0.35">
      <c r="A1" s="403" t="s">
        <v>213</v>
      </c>
      <c r="B1" s="403"/>
      <c r="C1" s="403"/>
      <c r="D1" s="403"/>
      <c r="E1" s="403"/>
      <c r="F1" s="403"/>
    </row>
    <row r="2" spans="1:9" ht="16" thickBot="1" x14ac:dyDescent="0.4">
      <c r="A2" s="404"/>
      <c r="B2" s="404"/>
      <c r="C2" s="404"/>
      <c r="D2" s="404"/>
      <c r="E2" s="404"/>
      <c r="F2" s="404"/>
    </row>
    <row r="3" spans="1:9" ht="16.5" thickTop="1" thickBot="1" x14ac:dyDescent="0.4">
      <c r="A3" s="321"/>
      <c r="B3" s="411" t="s">
        <v>188</v>
      </c>
      <c r="C3" s="411"/>
      <c r="D3" s="411"/>
      <c r="E3" s="411"/>
      <c r="F3" s="411"/>
    </row>
    <row r="4" spans="1:9" ht="16" thickTop="1" x14ac:dyDescent="0.35">
      <c r="A4" s="82" t="s">
        <v>47</v>
      </c>
      <c r="B4" s="88" t="s">
        <v>4</v>
      </c>
      <c r="C4" s="83"/>
      <c r="D4" s="84"/>
      <c r="E4" s="405" t="s">
        <v>108</v>
      </c>
      <c r="F4" s="406"/>
    </row>
    <row r="5" spans="1:9" ht="16" thickBot="1" x14ac:dyDescent="0.4">
      <c r="A5" s="85" t="s">
        <v>10</v>
      </c>
      <c r="B5" s="89"/>
      <c r="C5" s="86"/>
      <c r="D5" s="87"/>
      <c r="E5" s="407"/>
      <c r="F5" s="408"/>
    </row>
    <row r="6" spans="1:9" ht="16" thickTop="1" x14ac:dyDescent="0.35">
      <c r="A6" s="90"/>
      <c r="B6" s="94"/>
      <c r="C6" s="98"/>
      <c r="D6" s="99"/>
      <c r="E6" s="81"/>
      <c r="F6" s="75"/>
    </row>
    <row r="7" spans="1:9" ht="18.75" customHeight="1" x14ac:dyDescent="0.35">
      <c r="A7" s="91">
        <v>1</v>
      </c>
      <c r="B7" s="95" t="s">
        <v>48</v>
      </c>
      <c r="C7" s="72"/>
      <c r="D7" s="100"/>
      <c r="E7" s="76"/>
      <c r="F7" s="77">
        <f>' BOQ'!F30</f>
        <v>0</v>
      </c>
    </row>
    <row r="8" spans="1:9" x14ac:dyDescent="0.35">
      <c r="A8" s="91"/>
      <c r="B8" s="95"/>
      <c r="C8" s="72"/>
      <c r="D8" s="100"/>
      <c r="E8" s="76"/>
      <c r="F8" s="77"/>
    </row>
    <row r="9" spans="1:9" x14ac:dyDescent="0.35">
      <c r="A9" s="91">
        <v>4</v>
      </c>
      <c r="B9" s="95" t="s">
        <v>49</v>
      </c>
      <c r="C9" s="72"/>
      <c r="D9" s="100"/>
      <c r="E9" s="76"/>
      <c r="F9" s="77">
        <f>' BOQ'!F54</f>
        <v>0</v>
      </c>
    </row>
    <row r="10" spans="1:9" x14ac:dyDescent="0.35">
      <c r="A10" s="91"/>
      <c r="B10" s="95"/>
      <c r="C10" s="72"/>
      <c r="D10" s="100"/>
      <c r="E10" s="76"/>
      <c r="F10" s="77"/>
    </row>
    <row r="11" spans="1:9" x14ac:dyDescent="0.35">
      <c r="A11" s="91">
        <v>5</v>
      </c>
      <c r="B11" s="95" t="s">
        <v>50</v>
      </c>
      <c r="C11" s="72"/>
      <c r="D11" s="100"/>
      <c r="E11" s="76"/>
      <c r="F11" s="77">
        <f>' BOQ'!F77</f>
        <v>0</v>
      </c>
      <c r="I11" s="9"/>
    </row>
    <row r="12" spans="1:9" x14ac:dyDescent="0.35">
      <c r="A12" s="91" t="s">
        <v>11</v>
      </c>
      <c r="B12" s="95"/>
      <c r="C12" s="72"/>
      <c r="D12" s="100"/>
      <c r="E12" s="76"/>
      <c r="F12" s="77"/>
    </row>
    <row r="13" spans="1:9" x14ac:dyDescent="0.35">
      <c r="A13" s="203">
        <v>7</v>
      </c>
      <c r="B13" s="204" t="s">
        <v>51</v>
      </c>
      <c r="C13" s="205"/>
      <c r="D13" s="206"/>
      <c r="E13" s="207"/>
      <c r="F13" s="208">
        <f>' BOQ'!F106</f>
        <v>0</v>
      </c>
    </row>
    <row r="14" spans="1:9" x14ac:dyDescent="0.35">
      <c r="A14" s="203"/>
      <c r="B14" s="204"/>
      <c r="C14" s="205"/>
      <c r="D14" s="206"/>
      <c r="E14" s="207"/>
      <c r="F14" s="208"/>
    </row>
    <row r="15" spans="1:9" x14ac:dyDescent="0.35">
      <c r="A15" s="203">
        <v>8</v>
      </c>
      <c r="B15" s="204" t="s">
        <v>52</v>
      </c>
      <c r="C15" s="205"/>
      <c r="D15" s="206"/>
      <c r="E15" s="207"/>
      <c r="F15" s="208">
        <f>' BOQ'!F142</f>
        <v>0</v>
      </c>
    </row>
    <row r="16" spans="1:9" x14ac:dyDescent="0.35">
      <c r="A16" s="203"/>
      <c r="B16" s="204"/>
      <c r="C16" s="205"/>
      <c r="D16" s="206"/>
      <c r="E16" s="207"/>
      <c r="F16" s="208"/>
    </row>
    <row r="17" spans="1:6" x14ac:dyDescent="0.35">
      <c r="A17" s="203">
        <v>9</v>
      </c>
      <c r="B17" s="204" t="s">
        <v>53</v>
      </c>
      <c r="C17" s="205"/>
      <c r="D17" s="206"/>
      <c r="E17" s="207"/>
      <c r="F17" s="208">
        <f>' BOQ'!F154</f>
        <v>0</v>
      </c>
    </row>
    <row r="18" spans="1:6" x14ac:dyDescent="0.35">
      <c r="A18" s="203"/>
      <c r="B18" s="204"/>
      <c r="C18" s="205"/>
      <c r="D18" s="206"/>
      <c r="E18" s="207"/>
      <c r="F18" s="208"/>
    </row>
    <row r="19" spans="1:6" x14ac:dyDescent="0.35">
      <c r="A19" s="203">
        <v>12</v>
      </c>
      <c r="B19" s="204" t="s">
        <v>181</v>
      </c>
      <c r="C19" s="205"/>
      <c r="D19" s="206"/>
      <c r="E19" s="207"/>
      <c r="F19" s="208">
        <f>' BOQ'!F174</f>
        <v>0</v>
      </c>
    </row>
    <row r="20" spans="1:6" x14ac:dyDescent="0.35">
      <c r="A20" s="203"/>
      <c r="B20" s="204"/>
      <c r="C20" s="205"/>
      <c r="D20" s="206"/>
      <c r="E20" s="207"/>
      <c r="F20" s="208"/>
    </row>
    <row r="21" spans="1:6" x14ac:dyDescent="0.35">
      <c r="A21" s="203" t="s">
        <v>0</v>
      </c>
      <c r="B21" s="204" t="s">
        <v>1</v>
      </c>
      <c r="C21" s="205"/>
      <c r="D21" s="206"/>
      <c r="E21" s="207"/>
      <c r="F21" s="208">
        <f>' BOQ'!F198</f>
        <v>0</v>
      </c>
    </row>
    <row r="22" spans="1:6" x14ac:dyDescent="0.35">
      <c r="A22" s="203"/>
      <c r="B22" s="204"/>
      <c r="C22" s="205"/>
      <c r="D22" s="206"/>
      <c r="E22" s="207"/>
      <c r="F22" s="208"/>
    </row>
    <row r="23" spans="1:6" x14ac:dyDescent="0.35">
      <c r="A23" s="91">
        <v>20</v>
      </c>
      <c r="B23" s="95" t="s">
        <v>54</v>
      </c>
      <c r="C23" s="72"/>
      <c r="D23" s="100"/>
      <c r="E23" s="76"/>
      <c r="F23" s="77">
        <f>' BOQ'!F209</f>
        <v>0</v>
      </c>
    </row>
    <row r="24" spans="1:6" x14ac:dyDescent="0.35">
      <c r="A24" s="91"/>
      <c r="B24" s="95"/>
      <c r="C24" s="72"/>
      <c r="D24" s="100"/>
      <c r="E24" s="76"/>
      <c r="F24" s="77"/>
    </row>
    <row r="25" spans="1:6" x14ac:dyDescent="0.35">
      <c r="A25" s="91"/>
      <c r="B25" s="95"/>
      <c r="C25" s="72"/>
      <c r="D25" s="100"/>
      <c r="E25" s="76"/>
      <c r="F25" s="77"/>
    </row>
    <row r="26" spans="1:6" x14ac:dyDescent="0.35">
      <c r="A26" s="91"/>
      <c r="B26" s="95"/>
      <c r="C26" s="72"/>
      <c r="D26" s="100"/>
      <c r="E26" s="76"/>
      <c r="F26" s="77"/>
    </row>
    <row r="27" spans="1:6" x14ac:dyDescent="0.35">
      <c r="A27" s="103"/>
      <c r="B27" s="104"/>
      <c r="C27" s="105"/>
      <c r="D27" s="106"/>
      <c r="E27" s="107"/>
      <c r="F27" s="108"/>
    </row>
    <row r="28" spans="1:6" ht="16" thickBot="1" x14ac:dyDescent="0.4">
      <c r="A28" s="110"/>
      <c r="B28" s="111"/>
      <c r="C28" s="112"/>
      <c r="D28" s="113"/>
      <c r="E28" s="114"/>
      <c r="F28" s="115"/>
    </row>
    <row r="29" spans="1:6" ht="16" thickBot="1" x14ac:dyDescent="0.4">
      <c r="A29" s="315" t="s">
        <v>94</v>
      </c>
      <c r="B29" s="316" t="s">
        <v>71</v>
      </c>
      <c r="C29" s="317"/>
      <c r="D29" s="318"/>
      <c r="E29" s="319"/>
      <c r="F29" s="320">
        <f>SUM(F6:F28)</f>
        <v>0</v>
      </c>
    </row>
    <row r="30" spans="1:6" x14ac:dyDescent="0.35">
      <c r="A30" s="121"/>
      <c r="B30" s="122"/>
      <c r="C30" s="8"/>
      <c r="D30" s="123"/>
      <c r="E30" s="124"/>
      <c r="F30" s="125"/>
    </row>
    <row r="31" spans="1:6" ht="69" customHeight="1" x14ac:dyDescent="0.35">
      <c r="A31" s="126"/>
      <c r="B31" s="127" t="s">
        <v>229</v>
      </c>
      <c r="C31" s="128"/>
      <c r="D31" s="129"/>
      <c r="E31" s="130"/>
      <c r="F31" s="131">
        <f>0.02*F29</f>
        <v>0</v>
      </c>
    </row>
    <row r="32" spans="1:6" x14ac:dyDescent="0.35">
      <c r="A32" s="135"/>
      <c r="B32" s="136"/>
      <c r="C32" s="137"/>
      <c r="D32" s="138"/>
      <c r="E32" s="114"/>
      <c r="F32" s="115"/>
    </row>
    <row r="33" spans="1:9" x14ac:dyDescent="0.35">
      <c r="A33" s="116" t="s">
        <v>95</v>
      </c>
      <c r="B33" s="117" t="s">
        <v>70</v>
      </c>
      <c r="C33" s="4"/>
      <c r="D33" s="118"/>
      <c r="E33" s="119"/>
      <c r="F33" s="120">
        <f>SUM(F29:F31)</f>
        <v>0</v>
      </c>
    </row>
    <row r="34" spans="1:9" x14ac:dyDescent="0.35">
      <c r="A34" s="121"/>
      <c r="B34" s="122"/>
      <c r="C34" s="8"/>
      <c r="D34" s="123"/>
      <c r="E34" s="124"/>
      <c r="F34" s="125"/>
    </row>
    <row r="35" spans="1:9" ht="31" x14ac:dyDescent="0.35">
      <c r="A35" s="139"/>
      <c r="B35" s="338" t="s">
        <v>223</v>
      </c>
      <c r="C35" s="140"/>
      <c r="D35" s="141"/>
      <c r="E35" s="142"/>
      <c r="F35" s="143">
        <f>0.03%*F33</f>
        <v>0</v>
      </c>
      <c r="I35" s="340"/>
    </row>
    <row r="36" spans="1:9" x14ac:dyDescent="0.35">
      <c r="A36" s="109"/>
      <c r="B36" s="339"/>
      <c r="C36" s="133"/>
      <c r="D36" s="134"/>
      <c r="E36" s="81"/>
      <c r="F36" s="75"/>
      <c r="I36" s="340"/>
    </row>
    <row r="37" spans="1:9" x14ac:dyDescent="0.35">
      <c r="A37" s="92" t="s">
        <v>96</v>
      </c>
      <c r="B37" s="96" t="s">
        <v>79</v>
      </c>
      <c r="C37" s="73"/>
      <c r="D37" s="101"/>
      <c r="E37" s="76"/>
      <c r="F37" s="78">
        <f>0.16*F33</f>
        <v>0</v>
      </c>
      <c r="I37" s="340">
        <v>100000</v>
      </c>
    </row>
    <row r="38" spans="1:9" x14ac:dyDescent="0.35">
      <c r="A38" s="166"/>
      <c r="B38" s="167"/>
      <c r="C38" s="168"/>
      <c r="D38" s="169"/>
      <c r="E38" s="107"/>
      <c r="F38" s="170"/>
      <c r="I38" s="340">
        <v>140000</v>
      </c>
    </row>
    <row r="39" spans="1:9" x14ac:dyDescent="0.35">
      <c r="A39" s="166"/>
      <c r="B39" s="167"/>
      <c r="C39" s="168"/>
      <c r="D39" s="169"/>
      <c r="E39" s="107"/>
      <c r="F39" s="170"/>
      <c r="I39" s="340">
        <v>100000</v>
      </c>
    </row>
    <row r="40" spans="1:9" x14ac:dyDescent="0.35">
      <c r="A40" s="166"/>
      <c r="B40" s="167"/>
      <c r="C40" s="168"/>
      <c r="D40" s="169"/>
      <c r="E40" s="107"/>
      <c r="F40" s="170"/>
      <c r="I40" s="340">
        <f>SUM(I37:I39)</f>
        <v>340000</v>
      </c>
    </row>
    <row r="41" spans="1:9" x14ac:dyDescent="0.35">
      <c r="A41" s="144"/>
      <c r="B41" s="145"/>
      <c r="C41" s="146"/>
      <c r="D41" s="147"/>
      <c r="E41" s="148"/>
      <c r="F41" s="149"/>
      <c r="I41" s="340">
        <v>140000</v>
      </c>
    </row>
    <row r="42" spans="1:9" x14ac:dyDescent="0.35">
      <c r="A42" s="109"/>
      <c r="B42" s="132"/>
      <c r="C42" s="133"/>
      <c r="D42" s="134"/>
      <c r="E42" s="81"/>
      <c r="F42" s="75"/>
      <c r="I42" s="341">
        <f>I40+I41</f>
        <v>480000</v>
      </c>
    </row>
    <row r="43" spans="1:9" ht="31.5" thickBot="1" x14ac:dyDescent="0.4">
      <c r="A43" s="93"/>
      <c r="B43" s="97" t="s">
        <v>78</v>
      </c>
      <c r="C43" s="74"/>
      <c r="D43" s="102"/>
      <c r="E43" s="79"/>
      <c r="F43" s="80">
        <f>F33+F37+F35+F39</f>
        <v>0</v>
      </c>
      <c r="I43" s="1">
        <v>12550000</v>
      </c>
    </row>
    <row r="44" spans="1:9" ht="23.25" customHeight="1" thickTop="1" x14ac:dyDescent="0.35">
      <c r="A44" s="403" t="s">
        <v>234</v>
      </c>
      <c r="B44" s="403"/>
      <c r="C44" s="403"/>
      <c r="D44" s="403"/>
      <c r="E44" s="403"/>
      <c r="F44" s="403"/>
      <c r="I44" s="9">
        <f>F43</f>
        <v>0</v>
      </c>
    </row>
    <row r="45" spans="1:9" s="7" customFormat="1" ht="20.25" customHeight="1" x14ac:dyDescent="0.35">
      <c r="A45" s="409"/>
      <c r="B45" s="409"/>
      <c r="C45" s="409"/>
      <c r="D45" s="409"/>
      <c r="E45" s="409"/>
      <c r="F45" s="409"/>
      <c r="I45" s="7">
        <f>I43-I44</f>
        <v>12550000</v>
      </c>
    </row>
    <row r="46" spans="1:9" s="7" customFormat="1" x14ac:dyDescent="0.35">
      <c r="A46" s="410"/>
      <c r="B46" s="410"/>
      <c r="C46" s="410"/>
      <c r="D46" s="410"/>
      <c r="E46" s="410"/>
      <c r="F46" s="410"/>
    </row>
    <row r="47" spans="1:9" x14ac:dyDescent="0.35">
      <c r="F47" s="7">
        <v>12015979.6</v>
      </c>
    </row>
  </sheetData>
  <mergeCells count="7">
    <mergeCell ref="A1:F2"/>
    <mergeCell ref="E4:F4"/>
    <mergeCell ref="E5:F5"/>
    <mergeCell ref="A45:F45"/>
    <mergeCell ref="A46:F46"/>
    <mergeCell ref="B3:F3"/>
    <mergeCell ref="A44:F44"/>
  </mergeCells>
  <pageMargins left="0.47244094488188981" right="0.15748031496062992" top="0.70866141732283472" bottom="0.51181102362204722" header="0.27559055118110237" footer="0.23622047244094491"/>
  <pageSetup paperSize="9" scale="64" orientation="portrait" useFirstPageNumber="1" r:id="rId1"/>
  <headerFooter alignWithMargins="0">
    <oddHeader>&amp;R&amp;"Arial,Bold Italic"&amp;8Bill of quantities- Engineer's Estimate</oddHeader>
    <oddFooter>&amp;RSummary  Page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PG</vt:lpstr>
      <vt:lpstr> BOQ</vt:lpstr>
      <vt:lpstr>Summaries </vt:lpstr>
      <vt:lpstr>' BOQ'!Print_Area</vt:lpstr>
      <vt:lpstr>'COVER PG'!Print_Area</vt:lpstr>
      <vt:lpstr>'Summaries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MMNJONGE</dc:creator>
  <cp:lastModifiedBy>SCMO Water</cp:lastModifiedBy>
  <cp:lastPrinted>2022-11-07T07:27:33Z</cp:lastPrinted>
  <dcterms:created xsi:type="dcterms:W3CDTF">2005-08-09T10:54:36Z</dcterms:created>
  <dcterms:modified xsi:type="dcterms:W3CDTF">2025-02-04T14:35:21Z</dcterms:modified>
</cp:coreProperties>
</file>